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abener\Desktop\Website\"/>
    </mc:Choice>
  </mc:AlternateContent>
  <xr:revisionPtr revIDLastSave="0" documentId="8_{F09020CE-4D10-47F1-B42D-7611CD66878C}" xr6:coauthVersionLast="47" xr6:coauthVersionMax="47" xr10:uidLastSave="{00000000-0000-0000-0000-000000000000}"/>
  <bookViews>
    <workbookView xWindow="6945" yWindow="1200" windowWidth="21195" windowHeight="13290" xr2:uid="{27EAC45B-5FA5-4884-B17D-FE0EA017EA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37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5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5" i="1"/>
  <c r="T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G3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C5" i="1"/>
  <c r="C6" i="1"/>
  <c r="C7" i="1"/>
  <c r="T7" i="1" s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</calcChain>
</file>

<file path=xl/sharedStrings.xml><?xml version="1.0" encoding="utf-8"?>
<sst xmlns="http://schemas.openxmlformats.org/spreadsheetml/2006/main" count="107" uniqueCount="65">
  <si>
    <t>PROCEDURE</t>
  </si>
  <si>
    <t xml:space="preserve">AETNA MEDICARE </t>
  </si>
  <si>
    <t>AETNA</t>
  </si>
  <si>
    <t>MEDICARE</t>
  </si>
  <si>
    <t>BAYCARE PLUS MEDICARE</t>
  </si>
  <si>
    <t>BCBS MEDICARE</t>
  </si>
  <si>
    <t>CAREPLUS HEALTHPLAN</t>
  </si>
  <si>
    <t>CIGNA</t>
  </si>
  <si>
    <t>EVERCARE</t>
  </si>
  <si>
    <t>DEVOTED HEALTH</t>
  </si>
  <si>
    <t>EVOLUTIONS HEALTHCARE SYSTEM</t>
  </si>
  <si>
    <t>HUMANA CHOICECARE</t>
  </si>
  <si>
    <t>HUMANA</t>
  </si>
  <si>
    <t xml:space="preserve">OPTIMUM </t>
  </si>
  <si>
    <t>UNITED HEALTH</t>
  </si>
  <si>
    <t xml:space="preserve">UHC MEDICARE COMPLETE </t>
  </si>
  <si>
    <t>AMBETTER</t>
  </si>
  <si>
    <t>MEDICAID</t>
  </si>
  <si>
    <t>FLORIDA BCBS HMO</t>
  </si>
  <si>
    <t>FLORIDA BCBS PPO</t>
  </si>
  <si>
    <t>FLORIDA BCBS BLUE SELECT</t>
  </si>
  <si>
    <t xml:space="preserve">BLUE CROSS BLUE SHIELD </t>
  </si>
  <si>
    <t>2026 Fee Schedule</t>
  </si>
  <si>
    <r>
      <t>43201</t>
    </r>
    <r>
      <rPr>
        <i/>
        <sz val="12"/>
        <rFont val="Times New Roman"/>
        <family val="1"/>
      </rPr>
      <t xml:space="preserve"> ESOPHAGOSCOPY</t>
    </r>
  </si>
  <si>
    <r>
      <t xml:space="preserve">43235 </t>
    </r>
    <r>
      <rPr>
        <i/>
        <sz val="12"/>
        <rFont val="Times New Roman"/>
        <family val="1"/>
      </rPr>
      <t>EGD WITH OR W/O BRUSH</t>
    </r>
  </si>
  <si>
    <r>
      <t xml:space="preserve">43239 </t>
    </r>
    <r>
      <rPr>
        <i/>
        <sz val="12"/>
        <rFont val="Times New Roman"/>
        <family val="1"/>
      </rPr>
      <t>EGD WITH BIOPSY</t>
    </r>
  </si>
  <si>
    <r>
      <t xml:space="preserve">43250 </t>
    </r>
    <r>
      <rPr>
        <i/>
        <sz val="12"/>
        <rFont val="Times New Roman"/>
        <family val="1"/>
      </rPr>
      <t>EGD WITH HOT BIOPSY</t>
    </r>
  </si>
  <si>
    <r>
      <t xml:space="preserve">43450 </t>
    </r>
    <r>
      <rPr>
        <i/>
        <sz val="12"/>
        <rFont val="Times New Roman"/>
        <family val="1"/>
      </rPr>
      <t>MALONEY</t>
    </r>
  </si>
  <si>
    <r>
      <t xml:space="preserve">45330 </t>
    </r>
    <r>
      <rPr>
        <i/>
        <sz val="12"/>
        <rFont val="Times New Roman"/>
        <family val="1"/>
      </rPr>
      <t>FLEXIBLE SIGMOID</t>
    </r>
  </si>
  <si>
    <r>
      <t xml:space="preserve">45378 </t>
    </r>
    <r>
      <rPr>
        <i/>
        <sz val="12"/>
        <rFont val="Times New Roman"/>
        <family val="1"/>
      </rPr>
      <t>COLONOSCOPY</t>
    </r>
  </si>
  <si>
    <r>
      <t xml:space="preserve">46221 </t>
    </r>
    <r>
      <rPr>
        <i/>
        <sz val="12"/>
        <rFont val="Times New Roman"/>
        <family val="1"/>
      </rPr>
      <t>HEM REMOVAL BY RBL</t>
    </r>
  </si>
  <si>
    <r>
      <t xml:space="preserve">G0121 </t>
    </r>
    <r>
      <rPr>
        <i/>
        <sz val="12"/>
        <rFont val="Times New Roman"/>
        <family val="1"/>
      </rPr>
      <t xml:space="preserve">COLORECTAL SCREEN W/O HIGH RISK </t>
    </r>
  </si>
  <si>
    <r>
      <t xml:space="preserve">44394 </t>
    </r>
    <r>
      <rPr>
        <i/>
        <sz val="12"/>
        <rFont val="Times New Roman"/>
        <family val="1"/>
      </rPr>
      <t>COLONOSCOPY PREFORMED THROUGH STOMA</t>
    </r>
  </si>
  <si>
    <r>
      <t xml:space="preserve">43202 </t>
    </r>
    <r>
      <rPr>
        <i/>
        <sz val="12"/>
        <rFont val="Times New Roman"/>
        <family val="1"/>
      </rPr>
      <t>ESOPH WITH BIOPSY</t>
    </r>
  </si>
  <si>
    <r>
      <t xml:space="preserve">43236 </t>
    </r>
    <r>
      <rPr>
        <i/>
        <sz val="12"/>
        <rFont val="Times New Roman"/>
        <family val="1"/>
      </rPr>
      <t>EGD WITH SUMUSCOSAL INJ</t>
    </r>
  </si>
  <si>
    <r>
      <t xml:space="preserve">43245 </t>
    </r>
    <r>
      <rPr>
        <i/>
        <sz val="12"/>
        <rFont val="Times New Roman"/>
        <family val="1"/>
      </rPr>
      <t>EGD WITH ENDOSCOPIC DIL</t>
    </r>
  </si>
  <si>
    <r>
      <t xml:space="preserve">43248 </t>
    </r>
    <r>
      <rPr>
        <i/>
        <sz val="12"/>
        <rFont val="Times New Roman"/>
        <family val="1"/>
      </rPr>
      <t>EGD WITH GW DIL</t>
    </r>
  </si>
  <si>
    <r>
      <t xml:space="preserve">43249 </t>
    </r>
    <r>
      <rPr>
        <i/>
        <sz val="12"/>
        <rFont val="Times New Roman"/>
        <family val="1"/>
      </rPr>
      <t>EGD WITH BALLOON DIL</t>
    </r>
  </si>
  <si>
    <r>
      <t xml:space="preserve">43251 </t>
    </r>
    <r>
      <rPr>
        <i/>
        <sz val="12"/>
        <rFont val="Times New Roman"/>
        <family val="1"/>
      </rPr>
      <t>EGD WITH POLY/SNARE</t>
    </r>
  </si>
  <si>
    <r>
      <t xml:space="preserve">43255 </t>
    </r>
    <r>
      <rPr>
        <i/>
        <sz val="12"/>
        <rFont val="Times New Roman"/>
        <family val="1"/>
      </rPr>
      <t>EGD WITH CONTR BLD</t>
    </r>
  </si>
  <si>
    <r>
      <t xml:space="preserve">44389 </t>
    </r>
    <r>
      <rPr>
        <i/>
        <sz val="12"/>
        <rFont val="Times New Roman"/>
        <family val="1"/>
      </rPr>
      <t>CTC WITH BIOPSY</t>
    </r>
  </si>
  <si>
    <r>
      <t xml:space="preserve">44392 </t>
    </r>
    <r>
      <rPr>
        <i/>
        <sz val="12"/>
        <rFont val="Times New Roman"/>
        <family val="1"/>
      </rPr>
      <t>CTC WITH HOT BIOPSY</t>
    </r>
  </si>
  <si>
    <r>
      <t xml:space="preserve">45331 </t>
    </r>
    <r>
      <rPr>
        <i/>
        <sz val="12"/>
        <rFont val="Times New Roman"/>
        <family val="1"/>
      </rPr>
      <t>FS WITH BIOPSY</t>
    </r>
  </si>
  <si>
    <r>
      <t xml:space="preserve">45380 </t>
    </r>
    <r>
      <rPr>
        <i/>
        <sz val="12"/>
        <rFont val="Times New Roman"/>
        <family val="1"/>
      </rPr>
      <t>COLON WITH BIOPSY</t>
    </r>
  </si>
  <si>
    <r>
      <t xml:space="preserve">45381 </t>
    </r>
    <r>
      <rPr>
        <i/>
        <sz val="12"/>
        <rFont val="Times New Roman"/>
        <family val="1"/>
      </rPr>
      <t>COLON WITH SUBMUCOSAL INJ</t>
    </r>
  </si>
  <si>
    <r>
      <t xml:space="preserve">45382 </t>
    </r>
    <r>
      <rPr>
        <i/>
        <sz val="12"/>
        <rFont val="Times New Roman"/>
        <family val="1"/>
      </rPr>
      <t>COLON WITH HEM CONTR</t>
    </r>
  </si>
  <si>
    <r>
      <t xml:space="preserve">45384 </t>
    </r>
    <r>
      <rPr>
        <i/>
        <sz val="12"/>
        <rFont val="Times New Roman"/>
        <family val="1"/>
      </rPr>
      <t>COLON WITH HOT BIOPSY</t>
    </r>
  </si>
  <si>
    <r>
      <t xml:space="preserve">45385 </t>
    </r>
    <r>
      <rPr>
        <i/>
        <sz val="12"/>
        <rFont val="Times New Roman"/>
        <family val="1"/>
      </rPr>
      <t>COLON WITH SNARE</t>
    </r>
  </si>
  <si>
    <r>
      <t xml:space="preserve">45386 </t>
    </r>
    <r>
      <rPr>
        <i/>
        <sz val="12"/>
        <rFont val="Times New Roman"/>
        <family val="1"/>
      </rPr>
      <t>COLON WITH BALLOON DIL</t>
    </r>
  </si>
  <si>
    <r>
      <t xml:space="preserve">45390 </t>
    </r>
    <r>
      <rPr>
        <i/>
        <sz val="12"/>
        <rFont val="Times New Roman"/>
        <family val="1"/>
      </rPr>
      <t>COLON WITH SUBMUCOUS</t>
    </r>
  </si>
  <si>
    <r>
      <t xml:space="preserve">45398 </t>
    </r>
    <r>
      <rPr>
        <i/>
        <sz val="12"/>
        <rFont val="Times New Roman"/>
        <family val="1"/>
      </rPr>
      <t>COLON WITH HEM BANDING</t>
    </r>
  </si>
  <si>
    <r>
      <t xml:space="preserve">G0105 </t>
    </r>
    <r>
      <rPr>
        <i/>
        <sz val="12"/>
        <rFont val="Times New Roman"/>
        <family val="1"/>
      </rPr>
      <t>COLORECTAL SCREEN WITH HIGH RISK</t>
    </r>
  </si>
  <si>
    <t>SELF PAY RATES</t>
  </si>
  <si>
    <t>COLONOSCOPY</t>
  </si>
  <si>
    <t>ENDOSCOPY</t>
  </si>
  <si>
    <t>COLONOSCOPY W/ ENDOSCOPY</t>
  </si>
  <si>
    <t>FLEXIBLE SIGMOIDOSCOPY</t>
  </si>
  <si>
    <t xml:space="preserve">PROCEDURE                                                          </t>
  </si>
  <si>
    <r>
      <t>43201</t>
    </r>
    <r>
      <rPr>
        <i/>
        <sz val="12"/>
        <rFont val="Times New Roman"/>
        <family val="1"/>
      </rPr>
      <t xml:space="preserve"> ESOPHAGOSCOPY</t>
    </r>
    <r>
      <rPr>
        <b/>
        <sz val="12"/>
        <rFont val="Times New Roman"/>
        <family val="1"/>
      </rPr>
      <t xml:space="preserve">                                                           </t>
    </r>
  </si>
  <si>
    <r>
      <t xml:space="preserve">43202 </t>
    </r>
    <r>
      <rPr>
        <i/>
        <sz val="12"/>
        <rFont val="Times New Roman"/>
        <family val="1"/>
      </rPr>
      <t>ESOPH WITH BIOPSY</t>
    </r>
    <r>
      <rPr>
        <b/>
        <sz val="12"/>
        <rFont val="Times New Roman"/>
        <family val="1"/>
      </rPr>
      <t xml:space="preserve">                                                   </t>
    </r>
  </si>
  <si>
    <r>
      <t xml:space="preserve">43235 </t>
    </r>
    <r>
      <rPr>
        <i/>
        <sz val="12"/>
        <rFont val="Times New Roman"/>
        <family val="1"/>
      </rPr>
      <t>EGD WITH OR W/O BRUSH</t>
    </r>
    <r>
      <rPr>
        <b/>
        <sz val="12"/>
        <rFont val="Times New Roman"/>
        <family val="1"/>
      </rPr>
      <t xml:space="preserve">                                              </t>
    </r>
    <r>
      <rPr>
        <b/>
        <sz val="10"/>
        <rFont val="Times New Roman"/>
        <family val="1"/>
      </rPr>
      <t xml:space="preserve"> </t>
    </r>
  </si>
  <si>
    <r>
      <t xml:space="preserve">43236 </t>
    </r>
    <r>
      <rPr>
        <i/>
        <sz val="12"/>
        <rFont val="Times New Roman"/>
        <family val="1"/>
      </rPr>
      <t>EGD WITH SUMUSCOSAL INJ</t>
    </r>
    <r>
      <rPr>
        <b/>
        <sz val="12"/>
        <rFont val="Times New Roman"/>
        <family val="1"/>
      </rPr>
      <t xml:space="preserve">                                           </t>
    </r>
  </si>
  <si>
    <r>
      <t xml:space="preserve">43239 </t>
    </r>
    <r>
      <rPr>
        <i/>
        <sz val="12"/>
        <rFont val="Times New Roman"/>
        <family val="1"/>
      </rPr>
      <t xml:space="preserve">EGD WITH BIOPSY                                                          </t>
    </r>
  </si>
  <si>
    <t>GROSS CHARGE</t>
  </si>
  <si>
    <t>MIN/MAX NEGOTIATED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</si>
</sst>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4" fillId="0" borderId="0" xfId="1" applyFont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44" fontId="8" fillId="0" borderId="1" xfId="1" applyFont="1" applyFill="1" applyBorder="1"/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9" fillId="0" borderId="1" xfId="1" applyFont="1" applyBorder="1"/>
    <xf numFmtId="44" fontId="8" fillId="0" borderId="1" xfId="1" applyFont="1" applyBorder="1"/>
    <xf numFmtId="0" fontId="5" fillId="0" borderId="2" xfId="0" applyFont="1" applyBorder="1" applyAlignment="1">
      <alignment horizontal="left" vertical="center"/>
    </xf>
    <xf numFmtId="44" fontId="5" fillId="0" borderId="1" xfId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44" fontId="11" fillId="0" borderId="1" xfId="1" applyFont="1" applyBorder="1" applyAlignment="1"/>
    <xf numFmtId="44" fontId="11" fillId="0" borderId="1" xfId="0" applyNumberFormat="1" applyFont="1" applyBorder="1"/>
    <xf numFmtId="44" fontId="8" fillId="0" borderId="2" xfId="1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F112-4E2C-41D7-9E29-872DAE091F62}">
  <sheetPr>
    <pageSetUpPr fitToPage="1"/>
  </sheetPr>
  <dimension ref="A2:U65"/>
  <sheetViews>
    <sheetView tabSelected="1" topLeftCell="A44" zoomScale="90" zoomScaleNormal="90" workbookViewId="0">
      <pane xSplit="1" topLeftCell="F1" activePane="topRight" state="frozen"/>
      <selection pane="topRight" activeCell="K51" sqref="K51"/>
    </sheetView>
  </sheetViews>
  <sheetFormatPr defaultRowHeight="15" x14ac:dyDescent="0.25"/>
  <cols>
    <col min="1" max="1" width="57.42578125" customWidth="1"/>
    <col min="2" max="2" width="25.85546875" customWidth="1"/>
    <col min="3" max="3" width="32.7109375" style="1" customWidth="1"/>
    <col min="4" max="4" width="34.7109375" style="1" customWidth="1"/>
    <col min="5" max="5" width="26.7109375" style="1" customWidth="1"/>
    <col min="6" max="6" width="34.7109375" style="1" customWidth="1"/>
    <col min="7" max="7" width="20.7109375" style="1" customWidth="1"/>
    <col min="8" max="8" width="31.85546875" style="1" customWidth="1"/>
    <col min="9" max="9" width="20.7109375" style="1" customWidth="1"/>
    <col min="10" max="10" width="36.85546875" style="1" customWidth="1"/>
    <col min="11" max="11" width="22.28515625" style="1" customWidth="1"/>
    <col min="12" max="12" width="45.28515625" style="1" customWidth="1"/>
    <col min="13" max="13" width="29.28515625" style="1" customWidth="1"/>
    <col min="14" max="14" width="19.5703125" style="1" customWidth="1"/>
    <col min="15" max="15" width="20.5703125" style="1" customWidth="1"/>
    <col min="16" max="16" width="19.140625" style="1" customWidth="1"/>
    <col min="17" max="17" width="20.5703125" customWidth="1"/>
    <col min="18" max="18" width="23.42578125" customWidth="1"/>
    <col min="19" max="19" width="36.5703125" customWidth="1"/>
    <col min="20" max="20" width="15.7109375" customWidth="1"/>
    <col min="21" max="21" width="19.140625" customWidth="1"/>
  </cols>
  <sheetData>
    <row r="2" spans="1:21" ht="15.75" x14ac:dyDescent="0.25">
      <c r="A2" s="18"/>
      <c r="B2" s="18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3"/>
      <c r="R2" s="3"/>
      <c r="S2" s="3"/>
    </row>
    <row r="3" spans="1:21" s="3" customFormat="1" ht="15.75" x14ac:dyDescent="0.25">
      <c r="A3" s="17"/>
      <c r="B3" s="17"/>
      <c r="C3" s="6" t="s">
        <v>1</v>
      </c>
      <c r="D3" s="6" t="s">
        <v>2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9</v>
      </c>
      <c r="K3" s="6" t="s">
        <v>8</v>
      </c>
      <c r="L3" s="6" t="s">
        <v>10</v>
      </c>
      <c r="M3" s="6" t="s">
        <v>11</v>
      </c>
      <c r="N3" s="6" t="s">
        <v>12</v>
      </c>
      <c r="O3" s="6" t="s">
        <v>17</v>
      </c>
      <c r="P3" s="6" t="s">
        <v>3</v>
      </c>
      <c r="Q3" s="5" t="s">
        <v>13</v>
      </c>
      <c r="R3" s="5" t="s">
        <v>14</v>
      </c>
      <c r="S3" s="5" t="s">
        <v>15</v>
      </c>
    </row>
    <row r="4" spans="1:21" s="3" customFormat="1" ht="15.75" x14ac:dyDescent="0.25">
      <c r="A4" s="15" t="s">
        <v>57</v>
      </c>
      <c r="B4" s="19" t="s">
        <v>63</v>
      </c>
      <c r="C4" s="8" t="s">
        <v>22</v>
      </c>
      <c r="D4" s="8" t="s">
        <v>22</v>
      </c>
      <c r="E4" s="8" t="s">
        <v>22</v>
      </c>
      <c r="F4" s="8" t="s">
        <v>22</v>
      </c>
      <c r="G4" s="8" t="s">
        <v>22</v>
      </c>
      <c r="H4" s="8" t="s">
        <v>22</v>
      </c>
      <c r="I4" s="8" t="s">
        <v>22</v>
      </c>
      <c r="J4" s="8" t="s">
        <v>22</v>
      </c>
      <c r="K4" s="8" t="s">
        <v>22</v>
      </c>
      <c r="L4" s="8" t="s">
        <v>22</v>
      </c>
      <c r="M4" s="8" t="s">
        <v>22</v>
      </c>
      <c r="N4" s="8" t="s">
        <v>22</v>
      </c>
      <c r="O4" s="8" t="s">
        <v>22</v>
      </c>
      <c r="P4" s="8" t="s">
        <v>22</v>
      </c>
      <c r="Q4" s="8" t="s">
        <v>22</v>
      </c>
      <c r="R4" s="8" t="s">
        <v>22</v>
      </c>
      <c r="S4" s="8" t="s">
        <v>22</v>
      </c>
      <c r="T4" s="24" t="s">
        <v>64</v>
      </c>
      <c r="U4" s="24"/>
    </row>
    <row r="5" spans="1:21" ht="15.75" x14ac:dyDescent="0.25">
      <c r="A5" s="7" t="s">
        <v>58</v>
      </c>
      <c r="B5" s="16">
        <v>1132.82</v>
      </c>
      <c r="C5" s="9">
        <f t="shared" ref="C5:C33" si="0">SUM(P5*100%)</f>
        <v>840.89</v>
      </c>
      <c r="D5" s="10">
        <v>400</v>
      </c>
      <c r="E5" s="10">
        <v>375.28</v>
      </c>
      <c r="F5" s="10">
        <f t="shared" ref="F5:F33" si="1">SUM(P5*100%)</f>
        <v>840.89</v>
      </c>
      <c r="G5" s="10">
        <f t="shared" ref="G5:G33" si="2">SUM(P5*85%)</f>
        <v>714.75649999999996</v>
      </c>
      <c r="H5" s="10">
        <f t="shared" ref="H5:H33" si="3">SUM(P5*95%)</f>
        <v>798.8454999999999</v>
      </c>
      <c r="I5" s="10">
        <v>664.31</v>
      </c>
      <c r="J5" s="10">
        <f t="shared" ref="J5:J33" si="4">SUM(P5*90%)</f>
        <v>756.80100000000004</v>
      </c>
      <c r="K5" s="10">
        <f t="shared" ref="K5:K33" si="5">SUM(P5*100%)</f>
        <v>840.89</v>
      </c>
      <c r="L5" s="10">
        <f t="shared" ref="L5:L33" si="6">SUM(P5*120%)</f>
        <v>1009.068</v>
      </c>
      <c r="M5" s="10">
        <v>299.7</v>
      </c>
      <c r="N5" s="10">
        <v>279.94</v>
      </c>
      <c r="O5" s="10">
        <v>138.80000000000001</v>
      </c>
      <c r="P5" s="10">
        <v>840.89</v>
      </c>
      <c r="Q5" s="10">
        <f t="shared" ref="Q5:Q33" si="7">SUM(P5*95%)</f>
        <v>798.8454999999999</v>
      </c>
      <c r="R5" s="10">
        <v>326</v>
      </c>
      <c r="S5" s="10">
        <f t="shared" ref="S5:S33" si="8">SUM(P5*100%)</f>
        <v>840.89</v>
      </c>
      <c r="T5" s="21">
        <f t="shared" ref="T5:T6" si="9">MIN(C5:S5)</f>
        <v>138.80000000000001</v>
      </c>
      <c r="U5" s="21">
        <f>MAX(C5:S5)</f>
        <v>1009.068</v>
      </c>
    </row>
    <row r="6" spans="1:21" ht="15.75" x14ac:dyDescent="0.25">
      <c r="A6" s="7" t="s">
        <v>59</v>
      </c>
      <c r="B6" s="16">
        <v>1132.82</v>
      </c>
      <c r="C6" s="9">
        <f t="shared" si="0"/>
        <v>840.89</v>
      </c>
      <c r="D6" s="10">
        <v>400</v>
      </c>
      <c r="E6" s="10">
        <v>375.28</v>
      </c>
      <c r="F6" s="10">
        <f t="shared" si="1"/>
        <v>840.89</v>
      </c>
      <c r="G6" s="10">
        <f t="shared" si="2"/>
        <v>714.75649999999996</v>
      </c>
      <c r="H6" s="10">
        <f t="shared" si="3"/>
        <v>798.8454999999999</v>
      </c>
      <c r="I6" s="10">
        <v>664.31</v>
      </c>
      <c r="J6" s="10">
        <f t="shared" si="4"/>
        <v>756.80100000000004</v>
      </c>
      <c r="K6" s="10">
        <f t="shared" si="5"/>
        <v>840.89</v>
      </c>
      <c r="L6" s="10">
        <f t="shared" si="6"/>
        <v>1009.068</v>
      </c>
      <c r="M6" s="10">
        <v>299.7</v>
      </c>
      <c r="N6" s="10">
        <v>279.94</v>
      </c>
      <c r="O6" s="10">
        <v>147.86000000000001</v>
      </c>
      <c r="P6" s="10">
        <v>840.89</v>
      </c>
      <c r="Q6" s="10">
        <f t="shared" si="7"/>
        <v>798.8454999999999</v>
      </c>
      <c r="R6" s="10">
        <v>326</v>
      </c>
      <c r="S6" s="10">
        <f t="shared" si="8"/>
        <v>840.89</v>
      </c>
      <c r="T6" s="21">
        <f t="shared" si="9"/>
        <v>147.86000000000001</v>
      </c>
      <c r="U6" s="21">
        <f t="shared" ref="U6:U33" si="10">MAX(C6:S6)</f>
        <v>1009.068</v>
      </c>
    </row>
    <row r="7" spans="1:21" ht="15.75" x14ac:dyDescent="0.25">
      <c r="A7" s="7" t="s">
        <v>60</v>
      </c>
      <c r="B7" s="16">
        <v>1132.82</v>
      </c>
      <c r="C7" s="9">
        <f t="shared" si="0"/>
        <v>468.1</v>
      </c>
      <c r="D7" s="10">
        <v>400</v>
      </c>
      <c r="E7" s="10">
        <v>375.28</v>
      </c>
      <c r="F7" s="10">
        <f t="shared" si="1"/>
        <v>468.1</v>
      </c>
      <c r="G7" s="10">
        <f t="shared" si="2"/>
        <v>397.88499999999999</v>
      </c>
      <c r="H7" s="10">
        <f t="shared" si="3"/>
        <v>444.69499999999999</v>
      </c>
      <c r="I7" s="10">
        <v>375.53</v>
      </c>
      <c r="J7" s="10">
        <f t="shared" si="4"/>
        <v>421.29</v>
      </c>
      <c r="K7" s="10">
        <f t="shared" si="5"/>
        <v>468.1</v>
      </c>
      <c r="L7" s="10">
        <f t="shared" si="6"/>
        <v>561.72</v>
      </c>
      <c r="M7" s="10">
        <v>299.7</v>
      </c>
      <c r="N7" s="10">
        <v>279.94</v>
      </c>
      <c r="O7" s="10">
        <v>192.45</v>
      </c>
      <c r="P7" s="10">
        <v>468.1</v>
      </c>
      <c r="Q7" s="10">
        <f t="shared" si="7"/>
        <v>444.69499999999999</v>
      </c>
      <c r="R7" s="10">
        <v>441</v>
      </c>
      <c r="S7" s="10">
        <f t="shared" si="8"/>
        <v>468.1</v>
      </c>
      <c r="T7" s="21">
        <f>MIN(C7:S7)</f>
        <v>192.45</v>
      </c>
      <c r="U7" s="21">
        <f t="shared" si="10"/>
        <v>561.72</v>
      </c>
    </row>
    <row r="8" spans="1:21" ht="15.75" x14ac:dyDescent="0.25">
      <c r="A8" s="7" t="s">
        <v>61</v>
      </c>
      <c r="B8" s="16">
        <v>1132.82</v>
      </c>
      <c r="C8" s="9">
        <f t="shared" si="0"/>
        <v>468.1</v>
      </c>
      <c r="D8" s="10">
        <v>570</v>
      </c>
      <c r="E8" s="10">
        <v>397.56</v>
      </c>
      <c r="F8" s="10">
        <f t="shared" si="1"/>
        <v>468.1</v>
      </c>
      <c r="G8" s="10">
        <f t="shared" si="2"/>
        <v>397.88499999999999</v>
      </c>
      <c r="H8" s="10">
        <f t="shared" si="3"/>
        <v>444.69499999999999</v>
      </c>
      <c r="I8" s="10">
        <v>375.53</v>
      </c>
      <c r="J8" s="10">
        <f t="shared" si="4"/>
        <v>421.29</v>
      </c>
      <c r="K8" s="10">
        <f t="shared" si="5"/>
        <v>468.1</v>
      </c>
      <c r="L8" s="10">
        <f t="shared" si="6"/>
        <v>561.72</v>
      </c>
      <c r="M8" s="10">
        <v>401.4</v>
      </c>
      <c r="N8" s="10">
        <v>375.26</v>
      </c>
      <c r="O8" s="10">
        <v>234.06</v>
      </c>
      <c r="P8" s="10">
        <v>468.1</v>
      </c>
      <c r="Q8" s="10">
        <f t="shared" si="7"/>
        <v>444.69499999999999</v>
      </c>
      <c r="R8" s="10">
        <v>441</v>
      </c>
      <c r="S8" s="10">
        <f t="shared" si="8"/>
        <v>468.1</v>
      </c>
      <c r="T8" s="21">
        <f t="shared" ref="T8:T33" si="11">MIN(C8:S8)</f>
        <v>234.06</v>
      </c>
      <c r="U8" s="21">
        <f t="shared" si="10"/>
        <v>570</v>
      </c>
    </row>
    <row r="9" spans="1:21" ht="15.75" x14ac:dyDescent="0.25">
      <c r="A9" s="7" t="s">
        <v>62</v>
      </c>
      <c r="B9" s="16">
        <v>1132.82</v>
      </c>
      <c r="C9" s="9">
        <f t="shared" si="0"/>
        <v>468.1</v>
      </c>
      <c r="D9" s="10">
        <v>570</v>
      </c>
      <c r="E9" s="10">
        <v>375.28</v>
      </c>
      <c r="F9" s="10">
        <f t="shared" si="1"/>
        <v>468.1</v>
      </c>
      <c r="G9" s="10">
        <f t="shared" si="2"/>
        <v>397.88499999999999</v>
      </c>
      <c r="H9" s="10">
        <f t="shared" si="3"/>
        <v>444.69499999999999</v>
      </c>
      <c r="I9" s="10">
        <v>375.53</v>
      </c>
      <c r="J9" s="10">
        <f t="shared" si="4"/>
        <v>421.29</v>
      </c>
      <c r="K9" s="10">
        <f t="shared" si="5"/>
        <v>468.1</v>
      </c>
      <c r="L9" s="10">
        <f t="shared" si="6"/>
        <v>561.72</v>
      </c>
      <c r="M9" s="10">
        <v>401.4</v>
      </c>
      <c r="N9" s="10">
        <v>375.26</v>
      </c>
      <c r="O9" s="10">
        <v>272.73</v>
      </c>
      <c r="P9" s="10">
        <v>468.1</v>
      </c>
      <c r="Q9" s="10">
        <f t="shared" si="7"/>
        <v>444.69499999999999</v>
      </c>
      <c r="R9" s="10">
        <v>441</v>
      </c>
      <c r="S9" s="10">
        <f t="shared" si="8"/>
        <v>468.1</v>
      </c>
      <c r="T9" s="21">
        <f t="shared" si="11"/>
        <v>272.73</v>
      </c>
      <c r="U9" s="21">
        <f t="shared" si="10"/>
        <v>570</v>
      </c>
    </row>
    <row r="10" spans="1:21" ht="15.75" x14ac:dyDescent="0.25">
      <c r="A10" s="7" t="s">
        <v>35</v>
      </c>
      <c r="B10" s="16">
        <v>1132.82</v>
      </c>
      <c r="C10" s="9">
        <f t="shared" si="0"/>
        <v>840.89</v>
      </c>
      <c r="D10" s="10">
        <v>570</v>
      </c>
      <c r="E10" s="10">
        <v>375.28</v>
      </c>
      <c r="F10" s="10">
        <f t="shared" si="1"/>
        <v>840.89</v>
      </c>
      <c r="G10" s="10">
        <f t="shared" si="2"/>
        <v>714.75649999999996</v>
      </c>
      <c r="H10" s="10">
        <f t="shared" si="3"/>
        <v>798.8454999999999</v>
      </c>
      <c r="I10" s="10">
        <v>664.31</v>
      </c>
      <c r="J10" s="10">
        <f t="shared" si="4"/>
        <v>756.80100000000004</v>
      </c>
      <c r="K10" s="10">
        <f t="shared" si="5"/>
        <v>840.89</v>
      </c>
      <c r="L10" s="10">
        <f t="shared" si="6"/>
        <v>1009.068</v>
      </c>
      <c r="M10" s="10">
        <v>401.4</v>
      </c>
      <c r="N10" s="10">
        <v>375.26</v>
      </c>
      <c r="O10" s="10">
        <v>207.05</v>
      </c>
      <c r="P10" s="10">
        <v>840.89</v>
      </c>
      <c r="Q10" s="10">
        <f t="shared" si="7"/>
        <v>798.8454999999999</v>
      </c>
      <c r="R10" s="10">
        <v>441</v>
      </c>
      <c r="S10" s="10">
        <f t="shared" si="8"/>
        <v>840.89</v>
      </c>
      <c r="T10" s="21">
        <f t="shared" si="11"/>
        <v>207.05</v>
      </c>
      <c r="U10" s="21">
        <f t="shared" si="10"/>
        <v>1009.068</v>
      </c>
    </row>
    <row r="11" spans="1:21" ht="15.75" x14ac:dyDescent="0.25">
      <c r="A11" s="7" t="s">
        <v>36</v>
      </c>
      <c r="B11" s="16">
        <v>1132.82</v>
      </c>
      <c r="C11" s="9">
        <f t="shared" si="0"/>
        <v>468.1</v>
      </c>
      <c r="D11" s="10">
        <v>570</v>
      </c>
      <c r="E11" s="10">
        <v>375.28</v>
      </c>
      <c r="F11" s="10">
        <f t="shared" si="1"/>
        <v>468.1</v>
      </c>
      <c r="G11" s="10">
        <f t="shared" si="2"/>
        <v>397.88499999999999</v>
      </c>
      <c r="H11" s="10">
        <f t="shared" si="3"/>
        <v>444.69499999999999</v>
      </c>
      <c r="I11" s="10">
        <v>375.53</v>
      </c>
      <c r="J11" s="10">
        <f t="shared" si="4"/>
        <v>421.29</v>
      </c>
      <c r="K11" s="10">
        <f t="shared" si="5"/>
        <v>468.1</v>
      </c>
      <c r="L11" s="10">
        <f t="shared" si="6"/>
        <v>561.72</v>
      </c>
      <c r="M11" s="10">
        <v>401.4</v>
      </c>
      <c r="N11" s="10">
        <v>375.26</v>
      </c>
      <c r="O11" s="10">
        <v>207.05</v>
      </c>
      <c r="P11" s="10">
        <v>468.1</v>
      </c>
      <c r="Q11" s="10">
        <f t="shared" si="7"/>
        <v>444.69499999999999</v>
      </c>
      <c r="R11" s="10">
        <v>441</v>
      </c>
      <c r="S11" s="10">
        <f t="shared" si="8"/>
        <v>468.1</v>
      </c>
      <c r="T11" s="21">
        <f t="shared" si="11"/>
        <v>207.05</v>
      </c>
      <c r="U11" s="21">
        <f t="shared" si="10"/>
        <v>570</v>
      </c>
    </row>
    <row r="12" spans="1:21" ht="15.75" x14ac:dyDescent="0.25">
      <c r="A12" s="7" t="s">
        <v>37</v>
      </c>
      <c r="B12" s="16">
        <v>1132.82</v>
      </c>
      <c r="C12" s="9">
        <f t="shared" si="0"/>
        <v>840.89</v>
      </c>
      <c r="D12" s="10">
        <v>570</v>
      </c>
      <c r="E12" s="10">
        <v>375.28</v>
      </c>
      <c r="F12" s="10">
        <f t="shared" si="1"/>
        <v>840.89</v>
      </c>
      <c r="G12" s="10">
        <f t="shared" si="2"/>
        <v>714.75649999999996</v>
      </c>
      <c r="H12" s="10">
        <f t="shared" si="3"/>
        <v>798.8454999999999</v>
      </c>
      <c r="I12" s="10">
        <v>664.31</v>
      </c>
      <c r="J12" s="10">
        <f t="shared" si="4"/>
        <v>756.80100000000004</v>
      </c>
      <c r="K12" s="10">
        <f t="shared" si="5"/>
        <v>840.89</v>
      </c>
      <c r="L12" s="10">
        <f t="shared" si="6"/>
        <v>1009.068</v>
      </c>
      <c r="M12" s="10">
        <v>401.4</v>
      </c>
      <c r="N12" s="10">
        <v>375.26</v>
      </c>
      <c r="O12" s="10">
        <v>191.15</v>
      </c>
      <c r="P12" s="10">
        <v>840.89</v>
      </c>
      <c r="Q12" s="10">
        <f t="shared" si="7"/>
        <v>798.8454999999999</v>
      </c>
      <c r="R12" s="10">
        <v>441</v>
      </c>
      <c r="S12" s="10">
        <f t="shared" si="8"/>
        <v>840.89</v>
      </c>
      <c r="T12" s="21">
        <f t="shared" si="11"/>
        <v>191.15</v>
      </c>
      <c r="U12" s="21">
        <f t="shared" si="10"/>
        <v>1009.068</v>
      </c>
    </row>
    <row r="13" spans="1:21" ht="15.75" x14ac:dyDescent="0.25">
      <c r="A13" s="7" t="s">
        <v>26</v>
      </c>
      <c r="B13" s="16">
        <v>1132.82</v>
      </c>
      <c r="C13" s="9">
        <f t="shared" si="0"/>
        <v>840.89</v>
      </c>
      <c r="D13" s="10">
        <v>570</v>
      </c>
      <c r="E13" s="10">
        <v>397.56</v>
      </c>
      <c r="F13" s="10">
        <f t="shared" si="1"/>
        <v>840.89</v>
      </c>
      <c r="G13" s="10">
        <f t="shared" si="2"/>
        <v>714.75649999999996</v>
      </c>
      <c r="H13" s="10">
        <f t="shared" si="3"/>
        <v>798.8454999999999</v>
      </c>
      <c r="I13" s="10">
        <v>664.31</v>
      </c>
      <c r="J13" s="10">
        <f t="shared" si="4"/>
        <v>756.80100000000004</v>
      </c>
      <c r="K13" s="10">
        <f t="shared" si="5"/>
        <v>840.89</v>
      </c>
      <c r="L13" s="10">
        <f t="shared" si="6"/>
        <v>1009.068</v>
      </c>
      <c r="M13" s="10">
        <v>401.4</v>
      </c>
      <c r="N13" s="10">
        <v>375.26</v>
      </c>
      <c r="O13" s="10">
        <v>208.51</v>
      </c>
      <c r="P13" s="10">
        <v>840.89</v>
      </c>
      <c r="Q13" s="10">
        <f t="shared" si="7"/>
        <v>798.8454999999999</v>
      </c>
      <c r="R13" s="10">
        <v>441</v>
      </c>
      <c r="S13" s="10">
        <f t="shared" si="8"/>
        <v>840.89</v>
      </c>
      <c r="T13" s="21">
        <f t="shared" si="11"/>
        <v>208.51</v>
      </c>
      <c r="U13" s="21">
        <f t="shared" si="10"/>
        <v>1009.068</v>
      </c>
    </row>
    <row r="14" spans="1:21" ht="15.75" x14ac:dyDescent="0.25">
      <c r="A14" s="7" t="s">
        <v>38</v>
      </c>
      <c r="B14" s="16">
        <v>1132.82</v>
      </c>
      <c r="C14" s="9">
        <f t="shared" si="0"/>
        <v>840.89</v>
      </c>
      <c r="D14" s="10">
        <v>570</v>
      </c>
      <c r="E14" s="10">
        <v>397.56</v>
      </c>
      <c r="F14" s="10">
        <f t="shared" si="1"/>
        <v>840.89</v>
      </c>
      <c r="G14" s="10">
        <f t="shared" si="2"/>
        <v>714.75649999999996</v>
      </c>
      <c r="H14" s="10">
        <f t="shared" si="3"/>
        <v>798.8454999999999</v>
      </c>
      <c r="I14" s="10">
        <v>664.31</v>
      </c>
      <c r="J14" s="10">
        <f t="shared" si="4"/>
        <v>756.80100000000004</v>
      </c>
      <c r="K14" s="10">
        <f t="shared" si="5"/>
        <v>840.89</v>
      </c>
      <c r="L14" s="10">
        <f t="shared" si="6"/>
        <v>1009.068</v>
      </c>
      <c r="M14" s="10">
        <v>401.4</v>
      </c>
      <c r="N14" s="10">
        <v>375.26</v>
      </c>
      <c r="O14" s="10">
        <v>240.22</v>
      </c>
      <c r="P14" s="10">
        <v>840.89</v>
      </c>
      <c r="Q14" s="10">
        <f t="shared" si="7"/>
        <v>798.8454999999999</v>
      </c>
      <c r="R14" s="10">
        <v>441</v>
      </c>
      <c r="S14" s="10">
        <f t="shared" si="8"/>
        <v>840.89</v>
      </c>
      <c r="T14" s="21">
        <f t="shared" si="11"/>
        <v>240.22</v>
      </c>
      <c r="U14" s="21">
        <f t="shared" si="10"/>
        <v>1009.068</v>
      </c>
    </row>
    <row r="15" spans="1:21" ht="15.75" x14ac:dyDescent="0.25">
      <c r="A15" s="7" t="s">
        <v>39</v>
      </c>
      <c r="B15" s="16">
        <v>1132.82</v>
      </c>
      <c r="C15" s="9">
        <f t="shared" si="0"/>
        <v>840.89</v>
      </c>
      <c r="D15" s="10">
        <v>570</v>
      </c>
      <c r="E15" s="10">
        <v>397.56</v>
      </c>
      <c r="F15" s="10">
        <f t="shared" si="1"/>
        <v>840.89</v>
      </c>
      <c r="G15" s="10">
        <f t="shared" si="2"/>
        <v>714.75649999999996</v>
      </c>
      <c r="H15" s="10">
        <f t="shared" si="3"/>
        <v>798.8454999999999</v>
      </c>
      <c r="I15" s="10">
        <v>664.31</v>
      </c>
      <c r="J15" s="10">
        <f t="shared" si="4"/>
        <v>756.80100000000004</v>
      </c>
      <c r="K15" s="10">
        <f t="shared" si="5"/>
        <v>840.89</v>
      </c>
      <c r="L15" s="10">
        <f t="shared" si="6"/>
        <v>1009.068</v>
      </c>
      <c r="M15" s="10">
        <v>401.4</v>
      </c>
      <c r="N15" s="10">
        <v>375.26</v>
      </c>
      <c r="O15" s="10">
        <v>309.98</v>
      </c>
      <c r="P15" s="10">
        <v>840.89</v>
      </c>
      <c r="Q15" s="10">
        <f t="shared" si="7"/>
        <v>798.8454999999999</v>
      </c>
      <c r="R15" s="10">
        <v>326</v>
      </c>
      <c r="S15" s="10">
        <f t="shared" si="8"/>
        <v>840.89</v>
      </c>
      <c r="T15" s="21">
        <f t="shared" si="11"/>
        <v>309.98</v>
      </c>
      <c r="U15" s="21">
        <f t="shared" si="10"/>
        <v>1009.068</v>
      </c>
    </row>
    <row r="16" spans="1:21" ht="15.75" x14ac:dyDescent="0.25">
      <c r="A16" s="7" t="s">
        <v>27</v>
      </c>
      <c r="B16" s="16">
        <v>1132.82</v>
      </c>
      <c r="C16" s="9">
        <f t="shared" si="0"/>
        <v>468.1</v>
      </c>
      <c r="D16" s="10">
        <v>400</v>
      </c>
      <c r="E16" s="10">
        <v>375.28</v>
      </c>
      <c r="F16" s="10">
        <f t="shared" si="1"/>
        <v>468.1</v>
      </c>
      <c r="G16" s="10">
        <f t="shared" si="2"/>
        <v>397.88499999999999</v>
      </c>
      <c r="H16" s="10">
        <f t="shared" si="3"/>
        <v>444.69499999999999</v>
      </c>
      <c r="I16" s="10">
        <v>375.53</v>
      </c>
      <c r="J16" s="10">
        <f t="shared" si="4"/>
        <v>421.29</v>
      </c>
      <c r="K16" s="10">
        <f t="shared" si="5"/>
        <v>468.1</v>
      </c>
      <c r="L16" s="10">
        <f t="shared" si="6"/>
        <v>561.72</v>
      </c>
      <c r="M16" s="10">
        <v>401.4</v>
      </c>
      <c r="N16" s="10">
        <v>279.94</v>
      </c>
      <c r="O16" s="10">
        <v>135.88</v>
      </c>
      <c r="P16" s="10">
        <v>468.1</v>
      </c>
      <c r="Q16" s="10">
        <f t="shared" si="7"/>
        <v>444.69499999999999</v>
      </c>
      <c r="R16" s="10">
        <v>326</v>
      </c>
      <c r="S16" s="10">
        <f t="shared" si="8"/>
        <v>468.1</v>
      </c>
      <c r="T16" s="21">
        <f t="shared" si="11"/>
        <v>135.88</v>
      </c>
      <c r="U16" s="21">
        <f t="shared" si="10"/>
        <v>561.72</v>
      </c>
    </row>
    <row r="17" spans="1:21" ht="15.75" x14ac:dyDescent="0.25">
      <c r="A17" s="7" t="s">
        <v>40</v>
      </c>
      <c r="B17" s="16">
        <v>1516.41</v>
      </c>
      <c r="C17" s="9">
        <f t="shared" si="0"/>
        <v>617.51</v>
      </c>
      <c r="D17" s="10">
        <v>400</v>
      </c>
      <c r="E17" s="10">
        <v>397.56</v>
      </c>
      <c r="F17" s="10">
        <f t="shared" si="1"/>
        <v>617.51</v>
      </c>
      <c r="G17" s="10">
        <f t="shared" si="2"/>
        <v>524.88350000000003</v>
      </c>
      <c r="H17" s="10">
        <f t="shared" si="3"/>
        <v>586.6345</v>
      </c>
      <c r="I17" s="10">
        <v>488.87</v>
      </c>
      <c r="J17" s="10">
        <f t="shared" si="4"/>
        <v>555.75900000000001</v>
      </c>
      <c r="K17" s="10">
        <f t="shared" si="5"/>
        <v>617.51</v>
      </c>
      <c r="L17" s="10">
        <f t="shared" si="6"/>
        <v>741.01199999999994</v>
      </c>
      <c r="M17" s="10">
        <v>401.4</v>
      </c>
      <c r="N17" s="10">
        <v>279.94</v>
      </c>
      <c r="O17" s="10">
        <v>243.82</v>
      </c>
      <c r="P17" s="10">
        <v>617.51</v>
      </c>
      <c r="Q17" s="10">
        <f t="shared" si="7"/>
        <v>586.6345</v>
      </c>
      <c r="R17" s="10">
        <v>441</v>
      </c>
      <c r="S17" s="10">
        <f t="shared" si="8"/>
        <v>617.51</v>
      </c>
      <c r="T17" s="21">
        <f t="shared" si="11"/>
        <v>243.82</v>
      </c>
      <c r="U17" s="21">
        <f t="shared" si="10"/>
        <v>741.01199999999994</v>
      </c>
    </row>
    <row r="18" spans="1:21" ht="15.75" x14ac:dyDescent="0.25">
      <c r="A18" s="7" t="s">
        <v>41</v>
      </c>
      <c r="B18" s="16">
        <v>1516.41</v>
      </c>
      <c r="C18" s="9">
        <f t="shared" si="0"/>
        <v>617.51</v>
      </c>
      <c r="D18" s="10">
        <v>400</v>
      </c>
      <c r="E18" s="10">
        <v>375.28</v>
      </c>
      <c r="F18" s="10">
        <f t="shared" si="1"/>
        <v>617.51</v>
      </c>
      <c r="G18" s="10">
        <f t="shared" si="2"/>
        <v>524.88350000000003</v>
      </c>
      <c r="H18" s="10">
        <f t="shared" si="3"/>
        <v>586.6345</v>
      </c>
      <c r="I18" s="10">
        <v>488.87</v>
      </c>
      <c r="J18" s="10">
        <f t="shared" si="4"/>
        <v>555.75900000000001</v>
      </c>
      <c r="K18" s="10">
        <f t="shared" si="5"/>
        <v>617.51</v>
      </c>
      <c r="L18" s="10">
        <f t="shared" si="6"/>
        <v>741.01199999999994</v>
      </c>
      <c r="M18" s="10">
        <v>299.7</v>
      </c>
      <c r="N18" s="10">
        <v>279.94</v>
      </c>
      <c r="O18" s="10">
        <v>261.31</v>
      </c>
      <c r="P18" s="10">
        <v>617.51</v>
      </c>
      <c r="Q18" s="10">
        <f t="shared" si="7"/>
        <v>586.6345</v>
      </c>
      <c r="R18" s="10">
        <v>326</v>
      </c>
      <c r="S18" s="10">
        <f t="shared" si="8"/>
        <v>617.51</v>
      </c>
      <c r="T18" s="21">
        <f t="shared" si="11"/>
        <v>261.31</v>
      </c>
      <c r="U18" s="21">
        <f t="shared" si="10"/>
        <v>741.01199999999994</v>
      </c>
    </row>
    <row r="19" spans="1:21" ht="15.75" x14ac:dyDescent="0.25">
      <c r="A19" s="7" t="s">
        <v>32</v>
      </c>
      <c r="B19" s="16">
        <v>1516.41</v>
      </c>
      <c r="C19" s="9">
        <f t="shared" si="0"/>
        <v>617.51</v>
      </c>
      <c r="D19" s="10">
        <v>400</v>
      </c>
      <c r="E19" s="10">
        <v>375.25</v>
      </c>
      <c r="F19" s="10">
        <f t="shared" si="1"/>
        <v>617.51</v>
      </c>
      <c r="G19" s="10">
        <f t="shared" si="2"/>
        <v>524.88350000000003</v>
      </c>
      <c r="H19" s="10">
        <f t="shared" si="3"/>
        <v>586.6345</v>
      </c>
      <c r="I19" s="10">
        <v>488.87</v>
      </c>
      <c r="J19" s="10">
        <f t="shared" si="4"/>
        <v>555.75900000000001</v>
      </c>
      <c r="K19" s="10">
        <f t="shared" si="5"/>
        <v>617.51</v>
      </c>
      <c r="L19" s="10">
        <f t="shared" si="6"/>
        <v>741.01199999999994</v>
      </c>
      <c r="M19" s="10">
        <v>299.7</v>
      </c>
      <c r="N19" s="10">
        <v>279.94</v>
      </c>
      <c r="O19" s="10">
        <v>305.82</v>
      </c>
      <c r="P19" s="10">
        <v>617.51</v>
      </c>
      <c r="Q19" s="10">
        <f t="shared" si="7"/>
        <v>586.6345</v>
      </c>
      <c r="R19" s="10">
        <v>326</v>
      </c>
      <c r="S19" s="10">
        <f t="shared" si="8"/>
        <v>617.51</v>
      </c>
      <c r="T19" s="21">
        <f t="shared" si="11"/>
        <v>279.94</v>
      </c>
      <c r="U19" s="21">
        <f t="shared" si="10"/>
        <v>741.01199999999994</v>
      </c>
    </row>
    <row r="20" spans="1:21" ht="15.75" x14ac:dyDescent="0.25">
      <c r="A20" s="7" t="s">
        <v>28</v>
      </c>
      <c r="B20" s="16">
        <v>1516.41</v>
      </c>
      <c r="C20" s="9">
        <f t="shared" si="0"/>
        <v>173.91</v>
      </c>
      <c r="D20" s="10">
        <v>400</v>
      </c>
      <c r="E20" s="10">
        <v>375.28</v>
      </c>
      <c r="F20" s="10">
        <f t="shared" si="1"/>
        <v>173.91</v>
      </c>
      <c r="G20" s="10">
        <f t="shared" si="2"/>
        <v>147.8235</v>
      </c>
      <c r="H20" s="10">
        <f t="shared" si="3"/>
        <v>165.21449999999999</v>
      </c>
      <c r="I20" s="10">
        <v>121.08</v>
      </c>
      <c r="J20" s="10">
        <f t="shared" si="4"/>
        <v>156.51900000000001</v>
      </c>
      <c r="K20" s="10">
        <f t="shared" si="5"/>
        <v>173.91</v>
      </c>
      <c r="L20" s="10">
        <f t="shared" si="6"/>
        <v>208.69199999999998</v>
      </c>
      <c r="M20" s="10">
        <v>299.7</v>
      </c>
      <c r="N20" s="10">
        <v>279.94</v>
      </c>
      <c r="O20" s="10">
        <v>135.15</v>
      </c>
      <c r="P20" s="10">
        <v>173.91</v>
      </c>
      <c r="Q20" s="10">
        <f t="shared" si="7"/>
        <v>165.21449999999999</v>
      </c>
      <c r="R20" s="10">
        <v>326</v>
      </c>
      <c r="S20" s="10">
        <f t="shared" si="8"/>
        <v>173.91</v>
      </c>
      <c r="T20" s="21">
        <f t="shared" si="11"/>
        <v>121.08</v>
      </c>
      <c r="U20" s="21">
        <f t="shared" si="10"/>
        <v>400</v>
      </c>
    </row>
    <row r="21" spans="1:21" ht="15.75" x14ac:dyDescent="0.25">
      <c r="A21" s="7" t="s">
        <v>42</v>
      </c>
      <c r="B21" s="16">
        <v>1516.41</v>
      </c>
      <c r="C21" s="9">
        <f t="shared" si="0"/>
        <v>479.99</v>
      </c>
      <c r="D21" s="10">
        <v>400</v>
      </c>
      <c r="E21" s="10">
        <v>248.49</v>
      </c>
      <c r="F21" s="10">
        <f t="shared" si="1"/>
        <v>479.99</v>
      </c>
      <c r="G21" s="10">
        <f t="shared" si="2"/>
        <v>407.99149999999997</v>
      </c>
      <c r="H21" s="10">
        <f t="shared" si="3"/>
        <v>455.9905</v>
      </c>
      <c r="I21" s="10">
        <v>393.06</v>
      </c>
      <c r="J21" s="10">
        <f t="shared" si="4"/>
        <v>431.99100000000004</v>
      </c>
      <c r="K21" s="10">
        <f t="shared" si="5"/>
        <v>479.99</v>
      </c>
      <c r="L21" s="10">
        <f t="shared" si="6"/>
        <v>575.98799999999994</v>
      </c>
      <c r="M21" s="10">
        <v>299.7</v>
      </c>
      <c r="N21" s="10">
        <v>279.94</v>
      </c>
      <c r="O21" s="10">
        <v>99.43</v>
      </c>
      <c r="P21" s="10">
        <v>479.99</v>
      </c>
      <c r="Q21" s="10">
        <f t="shared" si="7"/>
        <v>455.9905</v>
      </c>
      <c r="R21" s="10">
        <v>326</v>
      </c>
      <c r="S21" s="10">
        <f t="shared" si="8"/>
        <v>479.99</v>
      </c>
      <c r="T21" s="21">
        <f t="shared" si="11"/>
        <v>99.43</v>
      </c>
      <c r="U21" s="21">
        <f t="shared" si="10"/>
        <v>575.98799999999994</v>
      </c>
    </row>
    <row r="22" spans="1:21" ht="15.75" x14ac:dyDescent="0.25">
      <c r="A22" s="7" t="s">
        <v>29</v>
      </c>
      <c r="B22" s="16">
        <v>1516.41</v>
      </c>
      <c r="C22" s="9">
        <f t="shared" si="0"/>
        <v>479.99</v>
      </c>
      <c r="D22" s="10">
        <v>570</v>
      </c>
      <c r="E22" s="10">
        <v>397.56</v>
      </c>
      <c r="F22" s="10">
        <f t="shared" si="1"/>
        <v>479.99</v>
      </c>
      <c r="G22" s="10">
        <f t="shared" si="2"/>
        <v>407.99149999999997</v>
      </c>
      <c r="H22" s="10">
        <f t="shared" si="3"/>
        <v>455.9905</v>
      </c>
      <c r="I22" s="10">
        <v>462.43</v>
      </c>
      <c r="J22" s="10">
        <f t="shared" si="4"/>
        <v>431.99100000000004</v>
      </c>
      <c r="K22" s="10">
        <f t="shared" si="5"/>
        <v>479.99</v>
      </c>
      <c r="L22" s="10">
        <f t="shared" si="6"/>
        <v>575.98799999999994</v>
      </c>
      <c r="M22" s="10">
        <v>401.4</v>
      </c>
      <c r="N22" s="10">
        <v>375.26</v>
      </c>
      <c r="O22" s="10">
        <v>246.38</v>
      </c>
      <c r="P22" s="10">
        <v>479.99</v>
      </c>
      <c r="Q22" s="10">
        <f t="shared" si="7"/>
        <v>455.9905</v>
      </c>
      <c r="R22" s="10">
        <v>441</v>
      </c>
      <c r="S22" s="10">
        <f t="shared" si="8"/>
        <v>479.99</v>
      </c>
      <c r="T22" s="21">
        <f t="shared" si="11"/>
        <v>246.38</v>
      </c>
      <c r="U22" s="21">
        <f t="shared" si="10"/>
        <v>575.98799999999994</v>
      </c>
    </row>
    <row r="23" spans="1:21" ht="15.75" x14ac:dyDescent="0.25">
      <c r="A23" s="7" t="s">
        <v>43</v>
      </c>
      <c r="B23" s="16">
        <v>1516.41</v>
      </c>
      <c r="C23" s="9">
        <f t="shared" si="0"/>
        <v>617.51</v>
      </c>
      <c r="D23" s="10">
        <v>570</v>
      </c>
      <c r="E23" s="10">
        <v>397.56</v>
      </c>
      <c r="F23" s="10">
        <f t="shared" si="1"/>
        <v>617.51</v>
      </c>
      <c r="G23" s="10">
        <f t="shared" si="2"/>
        <v>524.88350000000003</v>
      </c>
      <c r="H23" s="10">
        <f t="shared" si="3"/>
        <v>586.6345</v>
      </c>
      <c r="I23" s="10">
        <v>508.29</v>
      </c>
      <c r="J23" s="10">
        <f t="shared" si="4"/>
        <v>555.75900000000001</v>
      </c>
      <c r="K23" s="10">
        <f t="shared" si="5"/>
        <v>617.51</v>
      </c>
      <c r="L23" s="10">
        <f t="shared" si="6"/>
        <v>741.01199999999994</v>
      </c>
      <c r="M23" s="10">
        <v>401.4</v>
      </c>
      <c r="N23" s="10">
        <v>375.26</v>
      </c>
      <c r="O23" s="10">
        <v>314.08</v>
      </c>
      <c r="P23" s="10">
        <v>617.51</v>
      </c>
      <c r="Q23" s="10">
        <f t="shared" si="7"/>
        <v>586.6345</v>
      </c>
      <c r="R23" s="10">
        <v>441</v>
      </c>
      <c r="S23" s="10">
        <f t="shared" si="8"/>
        <v>617.51</v>
      </c>
      <c r="T23" s="21">
        <f t="shared" si="11"/>
        <v>314.08</v>
      </c>
      <c r="U23" s="21">
        <f t="shared" si="10"/>
        <v>741.01199999999994</v>
      </c>
    </row>
    <row r="24" spans="1:21" ht="15.75" x14ac:dyDescent="0.25">
      <c r="A24" s="7" t="s">
        <v>44</v>
      </c>
      <c r="B24" s="16">
        <v>1516.41</v>
      </c>
      <c r="C24" s="9">
        <f t="shared" si="0"/>
        <v>617.51</v>
      </c>
      <c r="D24" s="10">
        <v>570</v>
      </c>
      <c r="E24" s="10">
        <v>397.56</v>
      </c>
      <c r="F24" s="10">
        <f t="shared" si="1"/>
        <v>617.51</v>
      </c>
      <c r="G24" s="10">
        <f t="shared" si="2"/>
        <v>524.88350000000003</v>
      </c>
      <c r="H24" s="10">
        <f t="shared" si="3"/>
        <v>586.6345</v>
      </c>
      <c r="I24" s="10">
        <v>488.87</v>
      </c>
      <c r="J24" s="10">
        <f t="shared" si="4"/>
        <v>555.75900000000001</v>
      </c>
      <c r="K24" s="10">
        <f t="shared" si="5"/>
        <v>617.51</v>
      </c>
      <c r="L24" s="10">
        <f t="shared" si="6"/>
        <v>741.01199999999994</v>
      </c>
      <c r="M24" s="10">
        <v>401.4</v>
      </c>
      <c r="N24" s="10">
        <v>375.26</v>
      </c>
      <c r="O24" s="10">
        <v>320.61</v>
      </c>
      <c r="P24" s="10">
        <v>617.51</v>
      </c>
      <c r="Q24" s="10">
        <f t="shared" si="7"/>
        <v>586.6345</v>
      </c>
      <c r="R24" s="10">
        <v>441</v>
      </c>
      <c r="S24" s="10">
        <f t="shared" si="8"/>
        <v>617.51</v>
      </c>
      <c r="T24" s="21">
        <f t="shared" si="11"/>
        <v>320.61</v>
      </c>
      <c r="U24" s="21">
        <f t="shared" si="10"/>
        <v>741.01199999999994</v>
      </c>
    </row>
    <row r="25" spans="1:21" ht="15.75" x14ac:dyDescent="0.25">
      <c r="A25" s="7" t="s">
        <v>45</v>
      </c>
      <c r="B25" s="16">
        <v>1516.41</v>
      </c>
      <c r="C25" s="9">
        <f t="shared" si="0"/>
        <v>617.51</v>
      </c>
      <c r="D25" s="10">
        <v>570</v>
      </c>
      <c r="E25" s="10">
        <v>397.56</v>
      </c>
      <c r="F25" s="10">
        <f t="shared" si="1"/>
        <v>617.51</v>
      </c>
      <c r="G25" s="10">
        <f t="shared" si="2"/>
        <v>524.88350000000003</v>
      </c>
      <c r="H25" s="10">
        <f t="shared" si="3"/>
        <v>586.6345</v>
      </c>
      <c r="I25" s="10">
        <v>488.87</v>
      </c>
      <c r="J25" s="10">
        <f t="shared" si="4"/>
        <v>555.75900000000001</v>
      </c>
      <c r="K25" s="10">
        <f t="shared" si="5"/>
        <v>617.51</v>
      </c>
      <c r="L25" s="10">
        <f t="shared" si="6"/>
        <v>741.01199999999994</v>
      </c>
      <c r="M25" s="10">
        <v>401.4</v>
      </c>
      <c r="N25" s="10">
        <v>375.26</v>
      </c>
      <c r="O25" s="10">
        <v>480.43</v>
      </c>
      <c r="P25" s="10">
        <v>617.51</v>
      </c>
      <c r="Q25" s="10">
        <f t="shared" si="7"/>
        <v>586.6345</v>
      </c>
      <c r="R25" s="10">
        <v>441</v>
      </c>
      <c r="S25" s="10">
        <f t="shared" si="8"/>
        <v>617.51</v>
      </c>
      <c r="T25" s="21">
        <f t="shared" si="11"/>
        <v>375.26</v>
      </c>
      <c r="U25" s="21">
        <f t="shared" si="10"/>
        <v>741.01199999999994</v>
      </c>
    </row>
    <row r="26" spans="1:21" ht="15.75" x14ac:dyDescent="0.25">
      <c r="A26" s="7" t="s">
        <v>46</v>
      </c>
      <c r="B26" s="16">
        <v>1516.41</v>
      </c>
      <c r="C26" s="9">
        <f t="shared" si="0"/>
        <v>617.51</v>
      </c>
      <c r="D26" s="10">
        <v>570</v>
      </c>
      <c r="E26" s="10">
        <v>397.56</v>
      </c>
      <c r="F26" s="10">
        <f t="shared" si="1"/>
        <v>617.51</v>
      </c>
      <c r="G26" s="10">
        <f t="shared" si="2"/>
        <v>524.88350000000003</v>
      </c>
      <c r="H26" s="10">
        <f t="shared" si="3"/>
        <v>586.6345</v>
      </c>
      <c r="I26" s="10">
        <v>488.87</v>
      </c>
      <c r="J26" s="10">
        <f t="shared" si="4"/>
        <v>555.75900000000001</v>
      </c>
      <c r="K26" s="10">
        <f t="shared" si="5"/>
        <v>617.51</v>
      </c>
      <c r="L26" s="10">
        <f t="shared" si="6"/>
        <v>741.01199999999994</v>
      </c>
      <c r="M26" s="10">
        <v>401.4</v>
      </c>
      <c r="N26" s="10">
        <v>375.26</v>
      </c>
      <c r="O26" s="10">
        <v>353.49</v>
      </c>
      <c r="P26" s="10">
        <v>617.51</v>
      </c>
      <c r="Q26" s="10">
        <f t="shared" si="7"/>
        <v>586.6345</v>
      </c>
      <c r="R26" s="10">
        <v>441</v>
      </c>
      <c r="S26" s="10">
        <f t="shared" si="8"/>
        <v>617.51</v>
      </c>
      <c r="T26" s="21">
        <f t="shared" si="11"/>
        <v>353.49</v>
      </c>
      <c r="U26" s="21">
        <f t="shared" si="10"/>
        <v>741.01199999999994</v>
      </c>
    </row>
    <row r="27" spans="1:21" ht="15.75" x14ac:dyDescent="0.25">
      <c r="A27" s="7" t="s">
        <v>47</v>
      </c>
      <c r="B27" s="16">
        <v>1516.41</v>
      </c>
      <c r="C27" s="9">
        <f t="shared" si="0"/>
        <v>617.51</v>
      </c>
      <c r="D27" s="10">
        <v>570</v>
      </c>
      <c r="E27" s="10">
        <v>397.56</v>
      </c>
      <c r="F27" s="10">
        <f t="shared" si="1"/>
        <v>617.51</v>
      </c>
      <c r="G27" s="10">
        <f t="shared" si="2"/>
        <v>524.88350000000003</v>
      </c>
      <c r="H27" s="10">
        <f t="shared" si="3"/>
        <v>586.6345</v>
      </c>
      <c r="I27" s="10">
        <v>508.29</v>
      </c>
      <c r="J27" s="10">
        <f t="shared" si="4"/>
        <v>555.75900000000001</v>
      </c>
      <c r="K27" s="10">
        <f t="shared" si="5"/>
        <v>617.51</v>
      </c>
      <c r="L27" s="10">
        <f t="shared" si="6"/>
        <v>741.01199999999994</v>
      </c>
      <c r="M27" s="10">
        <v>401.4</v>
      </c>
      <c r="N27" s="10">
        <v>375.26</v>
      </c>
      <c r="O27" s="10">
        <v>328.83</v>
      </c>
      <c r="P27" s="10">
        <v>617.51</v>
      </c>
      <c r="Q27" s="10">
        <f t="shared" si="7"/>
        <v>586.6345</v>
      </c>
      <c r="R27" s="10">
        <v>441</v>
      </c>
      <c r="S27" s="10">
        <f t="shared" si="8"/>
        <v>617.51</v>
      </c>
      <c r="T27" s="21">
        <f t="shared" si="11"/>
        <v>328.83</v>
      </c>
      <c r="U27" s="21">
        <f t="shared" si="10"/>
        <v>741.01199999999994</v>
      </c>
    </row>
    <row r="28" spans="1:21" ht="15.75" x14ac:dyDescent="0.25">
      <c r="A28" s="7" t="s">
        <v>48</v>
      </c>
      <c r="B28" s="16">
        <v>1516.41</v>
      </c>
      <c r="C28" s="9">
        <f t="shared" si="0"/>
        <v>617.51</v>
      </c>
      <c r="D28" s="10">
        <v>570</v>
      </c>
      <c r="E28" s="10">
        <v>397.56</v>
      </c>
      <c r="F28" s="10">
        <f t="shared" si="1"/>
        <v>617.51</v>
      </c>
      <c r="G28" s="10">
        <f t="shared" si="2"/>
        <v>524.88350000000003</v>
      </c>
      <c r="H28" s="10">
        <f t="shared" si="3"/>
        <v>586.6345</v>
      </c>
      <c r="I28" s="10">
        <v>488.87</v>
      </c>
      <c r="J28" s="10">
        <f t="shared" si="4"/>
        <v>555.75900000000001</v>
      </c>
      <c r="K28" s="10">
        <f t="shared" si="5"/>
        <v>617.51</v>
      </c>
      <c r="L28" s="10">
        <f t="shared" si="6"/>
        <v>741.01199999999994</v>
      </c>
      <c r="M28" s="10">
        <v>401.4</v>
      </c>
      <c r="N28" s="10">
        <v>375.26</v>
      </c>
      <c r="O28" s="10">
        <v>349.63</v>
      </c>
      <c r="P28" s="10">
        <v>617.51</v>
      </c>
      <c r="Q28" s="10">
        <f t="shared" si="7"/>
        <v>586.6345</v>
      </c>
      <c r="R28" s="10">
        <v>441</v>
      </c>
      <c r="S28" s="10">
        <f t="shared" si="8"/>
        <v>617.51</v>
      </c>
      <c r="T28" s="21">
        <f t="shared" si="11"/>
        <v>349.63</v>
      </c>
      <c r="U28" s="21">
        <f t="shared" si="10"/>
        <v>741.01199999999994</v>
      </c>
    </row>
    <row r="29" spans="1:21" ht="15.75" x14ac:dyDescent="0.25">
      <c r="A29" s="7" t="s">
        <v>49</v>
      </c>
      <c r="B29" s="16">
        <v>1516.41</v>
      </c>
      <c r="C29" s="9">
        <f t="shared" si="0"/>
        <v>1346.92</v>
      </c>
      <c r="D29" s="10">
        <v>570</v>
      </c>
      <c r="E29" s="10">
        <v>397.56</v>
      </c>
      <c r="F29" s="10">
        <f t="shared" si="1"/>
        <v>1346.92</v>
      </c>
      <c r="G29" s="10">
        <f t="shared" si="2"/>
        <v>1144.8820000000001</v>
      </c>
      <c r="H29" s="10">
        <f t="shared" si="3"/>
        <v>1279.5740000000001</v>
      </c>
      <c r="I29" s="10">
        <v>1077.3800000000001</v>
      </c>
      <c r="J29" s="10">
        <f t="shared" si="4"/>
        <v>1212.2280000000001</v>
      </c>
      <c r="K29" s="10">
        <f t="shared" si="5"/>
        <v>1346.92</v>
      </c>
      <c r="L29" s="10">
        <f t="shared" si="6"/>
        <v>1616.3040000000001</v>
      </c>
      <c r="M29" s="10">
        <v>299.7</v>
      </c>
      <c r="N29" s="10">
        <v>279.94</v>
      </c>
      <c r="O29" s="10">
        <v>236.71</v>
      </c>
      <c r="P29" s="10">
        <v>1346.92</v>
      </c>
      <c r="Q29" s="10">
        <f t="shared" si="7"/>
        <v>1279.5740000000001</v>
      </c>
      <c r="R29" s="10">
        <v>441</v>
      </c>
      <c r="S29" s="10">
        <f t="shared" si="8"/>
        <v>1346.92</v>
      </c>
      <c r="T29" s="21">
        <f t="shared" si="11"/>
        <v>236.71</v>
      </c>
      <c r="U29" s="21">
        <f t="shared" si="10"/>
        <v>1616.3040000000001</v>
      </c>
    </row>
    <row r="30" spans="1:21" ht="15.75" x14ac:dyDescent="0.25">
      <c r="A30" s="7" t="s">
        <v>50</v>
      </c>
      <c r="B30" s="16">
        <v>1516.41</v>
      </c>
      <c r="C30" s="9">
        <f t="shared" si="0"/>
        <v>617.51</v>
      </c>
      <c r="D30" s="10">
        <v>570</v>
      </c>
      <c r="E30" s="10">
        <v>375.28</v>
      </c>
      <c r="F30" s="10">
        <f t="shared" si="1"/>
        <v>617.51</v>
      </c>
      <c r="G30" s="10">
        <f t="shared" si="2"/>
        <v>524.88350000000003</v>
      </c>
      <c r="H30" s="10">
        <f t="shared" si="3"/>
        <v>586.6345</v>
      </c>
      <c r="I30" s="10">
        <v>488.87</v>
      </c>
      <c r="J30" s="10">
        <f t="shared" si="4"/>
        <v>555.75900000000001</v>
      </c>
      <c r="K30" s="10">
        <f t="shared" si="5"/>
        <v>617.51</v>
      </c>
      <c r="L30" s="10">
        <f t="shared" si="6"/>
        <v>741.01199999999994</v>
      </c>
      <c r="M30" s="10">
        <v>401.4</v>
      </c>
      <c r="N30" s="10">
        <v>375.26</v>
      </c>
      <c r="O30" s="10">
        <v>404.91</v>
      </c>
      <c r="P30" s="10">
        <v>617.51</v>
      </c>
      <c r="Q30" s="10">
        <f t="shared" si="7"/>
        <v>586.6345</v>
      </c>
      <c r="R30" s="10">
        <v>441</v>
      </c>
      <c r="S30" s="10">
        <f t="shared" si="8"/>
        <v>617.51</v>
      </c>
      <c r="T30" s="21">
        <f t="shared" si="11"/>
        <v>375.26</v>
      </c>
      <c r="U30" s="21">
        <f t="shared" si="10"/>
        <v>741.01199999999994</v>
      </c>
    </row>
    <row r="31" spans="1:21" ht="15.75" x14ac:dyDescent="0.25">
      <c r="A31" s="7" t="s">
        <v>30</v>
      </c>
      <c r="B31" s="16">
        <v>1516.41</v>
      </c>
      <c r="C31" s="9">
        <f t="shared" si="0"/>
        <v>224.09</v>
      </c>
      <c r="D31" s="10">
        <v>400</v>
      </c>
      <c r="E31" s="10">
        <v>375.28</v>
      </c>
      <c r="F31" s="10">
        <f t="shared" si="1"/>
        <v>224.09</v>
      </c>
      <c r="G31" s="10">
        <f t="shared" si="2"/>
        <v>190.47649999999999</v>
      </c>
      <c r="H31" s="10">
        <f t="shared" si="3"/>
        <v>212.88549999999998</v>
      </c>
      <c r="I31" s="10">
        <v>152.19</v>
      </c>
      <c r="J31" s="10">
        <f t="shared" si="4"/>
        <v>201.68100000000001</v>
      </c>
      <c r="K31" s="10">
        <f t="shared" si="5"/>
        <v>224.09</v>
      </c>
      <c r="L31" s="10">
        <f t="shared" si="6"/>
        <v>268.90800000000002</v>
      </c>
      <c r="M31" s="10">
        <v>299.7</v>
      </c>
      <c r="N31" s="10">
        <v>297.94</v>
      </c>
      <c r="O31" s="10">
        <v>206.24</v>
      </c>
      <c r="P31" s="10">
        <v>224.09</v>
      </c>
      <c r="Q31" s="10">
        <f t="shared" si="7"/>
        <v>212.88549999999998</v>
      </c>
      <c r="R31" s="10">
        <v>326</v>
      </c>
      <c r="S31" s="10">
        <f t="shared" si="8"/>
        <v>224.09</v>
      </c>
      <c r="T31" s="21">
        <f t="shared" si="11"/>
        <v>152.19</v>
      </c>
      <c r="U31" s="21">
        <f t="shared" si="10"/>
        <v>400</v>
      </c>
    </row>
    <row r="32" spans="1:21" ht="15.75" x14ac:dyDescent="0.25">
      <c r="A32" s="7" t="s">
        <v>51</v>
      </c>
      <c r="B32" s="16">
        <v>1516.41</v>
      </c>
      <c r="C32" s="9">
        <f t="shared" si="0"/>
        <v>479.99</v>
      </c>
      <c r="D32" s="10">
        <v>462.44</v>
      </c>
      <c r="E32" s="10">
        <v>397.56</v>
      </c>
      <c r="F32" s="10">
        <f t="shared" si="1"/>
        <v>479.99</v>
      </c>
      <c r="G32" s="10">
        <f t="shared" si="2"/>
        <v>407.99149999999997</v>
      </c>
      <c r="H32" s="10">
        <f t="shared" si="3"/>
        <v>455.9905</v>
      </c>
      <c r="I32" s="10">
        <v>378.62</v>
      </c>
      <c r="J32" s="10">
        <f t="shared" si="4"/>
        <v>431.99100000000004</v>
      </c>
      <c r="K32" s="10">
        <f t="shared" si="5"/>
        <v>479.99</v>
      </c>
      <c r="L32" s="10">
        <f t="shared" si="6"/>
        <v>575.98799999999994</v>
      </c>
      <c r="M32" s="10">
        <v>401.4</v>
      </c>
      <c r="N32" s="10">
        <v>375.26</v>
      </c>
      <c r="O32" s="10">
        <v>246.38</v>
      </c>
      <c r="P32" s="10">
        <v>479.99</v>
      </c>
      <c r="Q32" s="10">
        <f t="shared" si="7"/>
        <v>455.9905</v>
      </c>
      <c r="R32" s="10">
        <v>441</v>
      </c>
      <c r="S32" s="10">
        <f t="shared" si="8"/>
        <v>479.99</v>
      </c>
      <c r="T32" s="21">
        <f t="shared" si="11"/>
        <v>246.38</v>
      </c>
      <c r="U32" s="21">
        <f t="shared" si="10"/>
        <v>575.98799999999994</v>
      </c>
    </row>
    <row r="33" spans="1:21" ht="15.75" x14ac:dyDescent="0.25">
      <c r="A33" s="7" t="s">
        <v>31</v>
      </c>
      <c r="B33" s="16">
        <v>1516.41</v>
      </c>
      <c r="C33" s="9">
        <f t="shared" si="0"/>
        <v>479.99</v>
      </c>
      <c r="D33" s="10">
        <v>462.44</v>
      </c>
      <c r="E33" s="10">
        <v>397.56</v>
      </c>
      <c r="F33" s="10">
        <f t="shared" si="1"/>
        <v>479.99</v>
      </c>
      <c r="G33" s="10">
        <f t="shared" si="2"/>
        <v>407.99149999999997</v>
      </c>
      <c r="H33" s="10">
        <f t="shared" si="3"/>
        <v>455.9905</v>
      </c>
      <c r="I33" s="10">
        <v>378.62</v>
      </c>
      <c r="J33" s="10">
        <f t="shared" si="4"/>
        <v>431.99100000000004</v>
      </c>
      <c r="K33" s="10">
        <f t="shared" si="5"/>
        <v>479.99</v>
      </c>
      <c r="L33" s="10">
        <f t="shared" si="6"/>
        <v>575.98799999999994</v>
      </c>
      <c r="M33" s="10">
        <v>401.4</v>
      </c>
      <c r="N33" s="10">
        <v>375.26</v>
      </c>
      <c r="O33" s="10">
        <v>246.38</v>
      </c>
      <c r="P33" s="10">
        <v>479.99</v>
      </c>
      <c r="Q33" s="10">
        <f t="shared" si="7"/>
        <v>455.9905</v>
      </c>
      <c r="R33" s="10">
        <v>441</v>
      </c>
      <c r="S33" s="10">
        <f t="shared" si="8"/>
        <v>479.99</v>
      </c>
      <c r="T33" s="21">
        <f t="shared" si="11"/>
        <v>246.38</v>
      </c>
      <c r="U33" s="21">
        <f t="shared" si="10"/>
        <v>575.98799999999994</v>
      </c>
    </row>
    <row r="36" spans="1:21" ht="15.75" x14ac:dyDescent="0.25">
      <c r="A36" s="11" t="s">
        <v>0</v>
      </c>
      <c r="B36" s="15" t="s">
        <v>63</v>
      </c>
      <c r="C36" s="12" t="s">
        <v>21</v>
      </c>
      <c r="D36" s="12" t="s">
        <v>20</v>
      </c>
      <c r="E36" s="12" t="s">
        <v>18</v>
      </c>
      <c r="F36" s="12" t="s">
        <v>19</v>
      </c>
      <c r="G36" s="25" t="s">
        <v>64</v>
      </c>
      <c r="H36" s="25"/>
      <c r="J36" s="22" t="s">
        <v>52</v>
      </c>
      <c r="K36" s="23"/>
    </row>
    <row r="37" spans="1:21" ht="15.75" x14ac:dyDescent="0.25">
      <c r="A37" s="7" t="s">
        <v>23</v>
      </c>
      <c r="B37" s="16">
        <v>1132.82</v>
      </c>
      <c r="C37" s="10">
        <v>374.49</v>
      </c>
      <c r="D37" s="10">
        <f t="shared" ref="D37:D65" si="12">SUM(C37*120%)</f>
        <v>449.38799999999998</v>
      </c>
      <c r="E37" s="10">
        <f t="shared" ref="E37:E65" si="13">SUM(C37*126%)</f>
        <v>471.85740000000004</v>
      </c>
      <c r="F37" s="10">
        <f t="shared" ref="F37:F65" si="14">SUM(C37*130%)</f>
        <v>486.83700000000005</v>
      </c>
      <c r="G37" s="20">
        <f>MIN(C37:F37)</f>
        <v>374.49</v>
      </c>
      <c r="H37" s="20">
        <f>MAX(C37:F37)</f>
        <v>486.83700000000005</v>
      </c>
      <c r="J37" s="13" t="s">
        <v>53</v>
      </c>
      <c r="K37" s="14">
        <v>545</v>
      </c>
    </row>
    <row r="38" spans="1:21" ht="15.75" x14ac:dyDescent="0.25">
      <c r="A38" s="7" t="s">
        <v>33</v>
      </c>
      <c r="B38" s="16">
        <v>1132.82</v>
      </c>
      <c r="C38" s="10">
        <v>374.49</v>
      </c>
      <c r="D38" s="10">
        <f t="shared" si="12"/>
        <v>449.38799999999998</v>
      </c>
      <c r="E38" s="10">
        <f t="shared" si="13"/>
        <v>471.85740000000004</v>
      </c>
      <c r="F38" s="10">
        <f t="shared" si="14"/>
        <v>486.83700000000005</v>
      </c>
      <c r="G38" s="20">
        <f t="shared" ref="G38:G65" si="15">MIN(C38:F38)</f>
        <v>374.49</v>
      </c>
      <c r="H38" s="20">
        <f t="shared" ref="H38:H65" si="16">MAX(C38:F38)</f>
        <v>486.83700000000005</v>
      </c>
      <c r="J38" s="13" t="s">
        <v>54</v>
      </c>
      <c r="K38" s="14">
        <v>426</v>
      </c>
    </row>
    <row r="39" spans="1:21" ht="15.75" x14ac:dyDescent="0.25">
      <c r="A39" s="7" t="s">
        <v>24</v>
      </c>
      <c r="B39" s="16">
        <v>1132.82</v>
      </c>
      <c r="C39" s="10">
        <v>374.49</v>
      </c>
      <c r="D39" s="10">
        <f t="shared" si="12"/>
        <v>449.38799999999998</v>
      </c>
      <c r="E39" s="10">
        <f t="shared" si="13"/>
        <v>471.85740000000004</v>
      </c>
      <c r="F39" s="10">
        <f t="shared" si="14"/>
        <v>486.83700000000005</v>
      </c>
      <c r="G39" s="20">
        <f t="shared" si="15"/>
        <v>374.49</v>
      </c>
      <c r="H39" s="20">
        <f t="shared" si="16"/>
        <v>486.83700000000005</v>
      </c>
      <c r="J39" s="13" t="s">
        <v>55</v>
      </c>
      <c r="K39" s="14">
        <v>758</v>
      </c>
    </row>
    <row r="40" spans="1:21" ht="15.75" x14ac:dyDescent="0.25">
      <c r="A40" s="7" t="s">
        <v>34</v>
      </c>
      <c r="B40" s="16">
        <v>1132.82</v>
      </c>
      <c r="C40" s="10">
        <v>374.49</v>
      </c>
      <c r="D40" s="10">
        <f t="shared" si="12"/>
        <v>449.38799999999998</v>
      </c>
      <c r="E40" s="10">
        <f t="shared" si="13"/>
        <v>471.85740000000004</v>
      </c>
      <c r="F40" s="10">
        <f t="shared" si="14"/>
        <v>486.83700000000005</v>
      </c>
      <c r="G40" s="20">
        <f t="shared" si="15"/>
        <v>374.49</v>
      </c>
      <c r="H40" s="20">
        <f t="shared" si="16"/>
        <v>486.83700000000005</v>
      </c>
      <c r="J40" s="13" t="s">
        <v>56</v>
      </c>
      <c r="K40" s="14">
        <v>417</v>
      </c>
    </row>
    <row r="41" spans="1:21" ht="15.75" x14ac:dyDescent="0.25">
      <c r="A41" s="7" t="s">
        <v>25</v>
      </c>
      <c r="B41" s="16">
        <v>1132.82</v>
      </c>
      <c r="C41" s="10">
        <v>374.49</v>
      </c>
      <c r="D41" s="10">
        <f t="shared" si="12"/>
        <v>449.38799999999998</v>
      </c>
      <c r="E41" s="10">
        <f t="shared" si="13"/>
        <v>471.85740000000004</v>
      </c>
      <c r="F41" s="10">
        <f t="shared" si="14"/>
        <v>486.83700000000005</v>
      </c>
      <c r="G41" s="20">
        <f t="shared" si="15"/>
        <v>374.49</v>
      </c>
      <c r="H41" s="20">
        <f t="shared" si="16"/>
        <v>486.83700000000005</v>
      </c>
    </row>
    <row r="42" spans="1:21" ht="15.75" x14ac:dyDescent="0.25">
      <c r="A42" s="7" t="s">
        <v>35</v>
      </c>
      <c r="B42" s="16">
        <v>1132.82</v>
      </c>
      <c r="C42" s="10">
        <v>506.94</v>
      </c>
      <c r="D42" s="10">
        <f t="shared" si="12"/>
        <v>608.32799999999997</v>
      </c>
      <c r="E42" s="10">
        <f t="shared" si="13"/>
        <v>638.74440000000004</v>
      </c>
      <c r="F42" s="10">
        <f t="shared" si="14"/>
        <v>659.02200000000005</v>
      </c>
      <c r="G42" s="20">
        <f t="shared" si="15"/>
        <v>506.94</v>
      </c>
      <c r="H42" s="20">
        <f t="shared" si="16"/>
        <v>659.02200000000005</v>
      </c>
    </row>
    <row r="43" spans="1:21" ht="15.75" x14ac:dyDescent="0.25">
      <c r="A43" s="7" t="s">
        <v>36</v>
      </c>
      <c r="B43" s="16">
        <v>1132.82</v>
      </c>
      <c r="C43" s="10">
        <v>374.49</v>
      </c>
      <c r="D43" s="10">
        <f t="shared" si="12"/>
        <v>449.38799999999998</v>
      </c>
      <c r="E43" s="10">
        <f t="shared" si="13"/>
        <v>471.85740000000004</v>
      </c>
      <c r="F43" s="10">
        <f t="shared" si="14"/>
        <v>486.83700000000005</v>
      </c>
      <c r="G43" s="20">
        <f t="shared" si="15"/>
        <v>374.49</v>
      </c>
      <c r="H43" s="20">
        <f t="shared" si="16"/>
        <v>486.83700000000005</v>
      </c>
    </row>
    <row r="44" spans="1:21" ht="15.75" x14ac:dyDescent="0.25">
      <c r="A44" s="7" t="s">
        <v>37</v>
      </c>
      <c r="B44" s="16">
        <v>1132.82</v>
      </c>
      <c r="C44" s="10">
        <v>506.94</v>
      </c>
      <c r="D44" s="10">
        <f t="shared" si="12"/>
        <v>608.32799999999997</v>
      </c>
      <c r="E44" s="10">
        <f t="shared" si="13"/>
        <v>638.74440000000004</v>
      </c>
      <c r="F44" s="10">
        <f t="shared" si="14"/>
        <v>659.02200000000005</v>
      </c>
      <c r="G44" s="20">
        <f t="shared" si="15"/>
        <v>506.94</v>
      </c>
      <c r="H44" s="20">
        <f t="shared" si="16"/>
        <v>659.02200000000005</v>
      </c>
    </row>
    <row r="45" spans="1:21" ht="15.75" x14ac:dyDescent="0.25">
      <c r="A45" s="7" t="s">
        <v>26</v>
      </c>
      <c r="B45" s="16">
        <v>1132.82</v>
      </c>
      <c r="C45" s="10">
        <v>506.94</v>
      </c>
      <c r="D45" s="10">
        <f t="shared" si="12"/>
        <v>608.32799999999997</v>
      </c>
      <c r="E45" s="10">
        <f t="shared" si="13"/>
        <v>638.74440000000004</v>
      </c>
      <c r="F45" s="10">
        <f t="shared" si="14"/>
        <v>659.02200000000005</v>
      </c>
      <c r="G45" s="20">
        <f t="shared" si="15"/>
        <v>506.94</v>
      </c>
      <c r="H45" s="20">
        <f t="shared" si="16"/>
        <v>659.02200000000005</v>
      </c>
    </row>
    <row r="46" spans="1:21" ht="15.75" x14ac:dyDescent="0.25">
      <c r="A46" s="7" t="s">
        <v>38</v>
      </c>
      <c r="B46" s="16">
        <v>1132.82</v>
      </c>
      <c r="C46" s="10">
        <v>506.94</v>
      </c>
      <c r="D46" s="10">
        <f t="shared" si="12"/>
        <v>608.32799999999997</v>
      </c>
      <c r="E46" s="10">
        <f t="shared" si="13"/>
        <v>638.74440000000004</v>
      </c>
      <c r="F46" s="10">
        <f t="shared" si="14"/>
        <v>659.02200000000005</v>
      </c>
      <c r="G46" s="20">
        <f t="shared" si="15"/>
        <v>506.94</v>
      </c>
      <c r="H46" s="20">
        <f t="shared" si="16"/>
        <v>659.02200000000005</v>
      </c>
    </row>
    <row r="47" spans="1:21" ht="15.75" x14ac:dyDescent="0.25">
      <c r="A47" s="7" t="s">
        <v>39</v>
      </c>
      <c r="B47" s="16">
        <v>1132.82</v>
      </c>
      <c r="C47" s="10">
        <v>506.94</v>
      </c>
      <c r="D47" s="10">
        <f t="shared" si="12"/>
        <v>608.32799999999997</v>
      </c>
      <c r="E47" s="10">
        <f t="shared" si="13"/>
        <v>638.74440000000004</v>
      </c>
      <c r="F47" s="10">
        <f t="shared" si="14"/>
        <v>659.02200000000005</v>
      </c>
      <c r="G47" s="20">
        <f t="shared" si="15"/>
        <v>506.94</v>
      </c>
      <c r="H47" s="20">
        <f t="shared" si="16"/>
        <v>659.02200000000005</v>
      </c>
    </row>
    <row r="48" spans="1:21" ht="15.75" x14ac:dyDescent="0.25">
      <c r="A48" s="7" t="s">
        <v>27</v>
      </c>
      <c r="B48" s="16">
        <v>1132.82</v>
      </c>
      <c r="C48" s="10">
        <v>291.55</v>
      </c>
      <c r="D48" s="10">
        <f t="shared" si="12"/>
        <v>349.86</v>
      </c>
      <c r="E48" s="10">
        <f t="shared" si="13"/>
        <v>367.35300000000001</v>
      </c>
      <c r="F48" s="10">
        <f t="shared" si="14"/>
        <v>379.01500000000004</v>
      </c>
      <c r="G48" s="20">
        <f t="shared" si="15"/>
        <v>291.55</v>
      </c>
      <c r="H48" s="20">
        <f t="shared" si="16"/>
        <v>379.01500000000004</v>
      </c>
    </row>
    <row r="49" spans="1:8" ht="15.75" x14ac:dyDescent="0.25">
      <c r="A49" s="7" t="s">
        <v>40</v>
      </c>
      <c r="B49" s="16">
        <v>1516.41</v>
      </c>
      <c r="C49" s="10">
        <v>374.49</v>
      </c>
      <c r="D49" s="10">
        <f t="shared" si="12"/>
        <v>449.38799999999998</v>
      </c>
      <c r="E49" s="10">
        <f t="shared" si="13"/>
        <v>471.85740000000004</v>
      </c>
      <c r="F49" s="10">
        <f t="shared" si="14"/>
        <v>486.83700000000005</v>
      </c>
      <c r="G49" s="20">
        <f t="shared" si="15"/>
        <v>374.49</v>
      </c>
      <c r="H49" s="20">
        <f t="shared" si="16"/>
        <v>486.83700000000005</v>
      </c>
    </row>
    <row r="50" spans="1:8" ht="15.75" x14ac:dyDescent="0.25">
      <c r="A50" s="7" t="s">
        <v>41</v>
      </c>
      <c r="B50" s="16">
        <v>1516.41</v>
      </c>
      <c r="C50" s="10">
        <v>374.49</v>
      </c>
      <c r="D50" s="10">
        <f t="shared" si="12"/>
        <v>449.38799999999998</v>
      </c>
      <c r="E50" s="10">
        <f t="shared" si="13"/>
        <v>471.85740000000004</v>
      </c>
      <c r="F50" s="10">
        <f t="shared" si="14"/>
        <v>486.83700000000005</v>
      </c>
      <c r="G50" s="20">
        <f t="shared" si="15"/>
        <v>374.49</v>
      </c>
      <c r="H50" s="20">
        <f t="shared" si="16"/>
        <v>486.83700000000005</v>
      </c>
    </row>
    <row r="51" spans="1:8" ht="15.75" x14ac:dyDescent="0.25">
      <c r="A51" s="7" t="s">
        <v>32</v>
      </c>
      <c r="B51" s="16">
        <v>1516.41</v>
      </c>
      <c r="C51" s="10">
        <v>374.49</v>
      </c>
      <c r="D51" s="10">
        <f t="shared" si="12"/>
        <v>449.38799999999998</v>
      </c>
      <c r="E51" s="10">
        <f t="shared" si="13"/>
        <v>471.85740000000004</v>
      </c>
      <c r="F51" s="10">
        <f t="shared" si="14"/>
        <v>486.83700000000005</v>
      </c>
      <c r="G51" s="20">
        <f t="shared" si="15"/>
        <v>374.49</v>
      </c>
      <c r="H51" s="20">
        <f t="shared" si="16"/>
        <v>486.83700000000005</v>
      </c>
    </row>
    <row r="52" spans="1:8" ht="15.75" x14ac:dyDescent="0.25">
      <c r="A52" s="7" t="s">
        <v>28</v>
      </c>
      <c r="B52" s="16">
        <v>1516.41</v>
      </c>
      <c r="C52" s="10">
        <v>291.55</v>
      </c>
      <c r="D52" s="10">
        <f t="shared" si="12"/>
        <v>349.86</v>
      </c>
      <c r="E52" s="10">
        <f t="shared" si="13"/>
        <v>367.35300000000001</v>
      </c>
      <c r="F52" s="10">
        <f t="shared" si="14"/>
        <v>379.01500000000004</v>
      </c>
      <c r="G52" s="20">
        <f t="shared" si="15"/>
        <v>291.55</v>
      </c>
      <c r="H52" s="20">
        <f t="shared" si="16"/>
        <v>379.01500000000004</v>
      </c>
    </row>
    <row r="53" spans="1:8" ht="15.75" x14ac:dyDescent="0.25">
      <c r="A53" s="7" t="s">
        <v>42</v>
      </c>
      <c r="B53" s="16">
        <v>1516.41</v>
      </c>
      <c r="C53" s="10">
        <v>291.55</v>
      </c>
      <c r="D53" s="10">
        <f t="shared" si="12"/>
        <v>349.86</v>
      </c>
      <c r="E53" s="10">
        <f t="shared" si="13"/>
        <v>367.35300000000001</v>
      </c>
      <c r="F53" s="10">
        <f t="shared" si="14"/>
        <v>379.01500000000004</v>
      </c>
      <c r="G53" s="20">
        <f t="shared" si="15"/>
        <v>291.55</v>
      </c>
      <c r="H53" s="20">
        <f t="shared" si="16"/>
        <v>379.01500000000004</v>
      </c>
    </row>
    <row r="54" spans="1:8" ht="15.75" x14ac:dyDescent="0.25">
      <c r="A54" s="7" t="s">
        <v>29</v>
      </c>
      <c r="B54" s="16">
        <v>1516.41</v>
      </c>
      <c r="C54" s="10">
        <v>374.49</v>
      </c>
      <c r="D54" s="10">
        <f t="shared" si="12"/>
        <v>449.38799999999998</v>
      </c>
      <c r="E54" s="10">
        <f t="shared" si="13"/>
        <v>471.85740000000004</v>
      </c>
      <c r="F54" s="10">
        <f t="shared" si="14"/>
        <v>486.83700000000005</v>
      </c>
      <c r="G54" s="20">
        <f t="shared" si="15"/>
        <v>374.49</v>
      </c>
      <c r="H54" s="20">
        <f t="shared" si="16"/>
        <v>486.83700000000005</v>
      </c>
    </row>
    <row r="55" spans="1:8" ht="15.75" x14ac:dyDescent="0.25">
      <c r="A55" s="7" t="s">
        <v>43</v>
      </c>
      <c r="B55" s="16">
        <v>1516.41</v>
      </c>
      <c r="C55" s="10">
        <v>374.49</v>
      </c>
      <c r="D55" s="10">
        <f t="shared" si="12"/>
        <v>449.38799999999998</v>
      </c>
      <c r="E55" s="10">
        <f t="shared" si="13"/>
        <v>471.85740000000004</v>
      </c>
      <c r="F55" s="10">
        <f t="shared" si="14"/>
        <v>486.83700000000005</v>
      </c>
      <c r="G55" s="20">
        <f t="shared" si="15"/>
        <v>374.49</v>
      </c>
      <c r="H55" s="20">
        <f t="shared" si="16"/>
        <v>486.83700000000005</v>
      </c>
    </row>
    <row r="56" spans="1:8" ht="15.75" x14ac:dyDescent="0.25">
      <c r="A56" s="7" t="s">
        <v>44</v>
      </c>
      <c r="B56" s="16">
        <v>1516.41</v>
      </c>
      <c r="C56" s="10">
        <v>374.49</v>
      </c>
      <c r="D56" s="10">
        <f t="shared" si="12"/>
        <v>449.38799999999998</v>
      </c>
      <c r="E56" s="10">
        <f t="shared" si="13"/>
        <v>471.85740000000004</v>
      </c>
      <c r="F56" s="10">
        <f t="shared" si="14"/>
        <v>486.83700000000005</v>
      </c>
      <c r="G56" s="20">
        <f t="shared" si="15"/>
        <v>374.49</v>
      </c>
      <c r="H56" s="20">
        <f t="shared" si="16"/>
        <v>486.83700000000005</v>
      </c>
    </row>
    <row r="57" spans="1:8" ht="15.75" x14ac:dyDescent="0.25">
      <c r="A57" s="7" t="s">
        <v>45</v>
      </c>
      <c r="B57" s="16">
        <v>1516.41</v>
      </c>
      <c r="C57" s="10">
        <v>374.49</v>
      </c>
      <c r="D57" s="10">
        <f t="shared" si="12"/>
        <v>449.38799999999998</v>
      </c>
      <c r="E57" s="10">
        <f t="shared" si="13"/>
        <v>471.85740000000004</v>
      </c>
      <c r="F57" s="10">
        <f t="shared" si="14"/>
        <v>486.83700000000005</v>
      </c>
      <c r="G57" s="20">
        <f t="shared" si="15"/>
        <v>374.49</v>
      </c>
      <c r="H57" s="20">
        <f t="shared" si="16"/>
        <v>486.83700000000005</v>
      </c>
    </row>
    <row r="58" spans="1:8" ht="15.75" x14ac:dyDescent="0.25">
      <c r="A58" s="7" t="s">
        <v>46</v>
      </c>
      <c r="B58" s="16">
        <v>1516.41</v>
      </c>
      <c r="C58" s="10">
        <v>374.49</v>
      </c>
      <c r="D58" s="10">
        <f t="shared" si="12"/>
        <v>449.38799999999998</v>
      </c>
      <c r="E58" s="10">
        <f t="shared" si="13"/>
        <v>471.85740000000004</v>
      </c>
      <c r="F58" s="10">
        <f t="shared" si="14"/>
        <v>486.83700000000005</v>
      </c>
      <c r="G58" s="20">
        <f t="shared" si="15"/>
        <v>374.49</v>
      </c>
      <c r="H58" s="20">
        <f t="shared" si="16"/>
        <v>486.83700000000005</v>
      </c>
    </row>
    <row r="59" spans="1:8" ht="15.75" x14ac:dyDescent="0.25">
      <c r="A59" s="7" t="s">
        <v>47</v>
      </c>
      <c r="B59" s="16">
        <v>1516.41</v>
      </c>
      <c r="C59" s="10">
        <v>374.49</v>
      </c>
      <c r="D59" s="10">
        <f t="shared" si="12"/>
        <v>449.38799999999998</v>
      </c>
      <c r="E59" s="10">
        <f t="shared" si="13"/>
        <v>471.85740000000004</v>
      </c>
      <c r="F59" s="10">
        <f t="shared" si="14"/>
        <v>486.83700000000005</v>
      </c>
      <c r="G59" s="20">
        <f t="shared" si="15"/>
        <v>374.49</v>
      </c>
      <c r="H59" s="20">
        <f t="shared" si="16"/>
        <v>486.83700000000005</v>
      </c>
    </row>
    <row r="60" spans="1:8" ht="15.75" x14ac:dyDescent="0.25">
      <c r="A60" s="7" t="s">
        <v>48</v>
      </c>
      <c r="B60" s="16">
        <v>1516.41</v>
      </c>
      <c r="C60" s="10">
        <v>374.49</v>
      </c>
      <c r="D60" s="10">
        <f t="shared" si="12"/>
        <v>449.38799999999998</v>
      </c>
      <c r="E60" s="10">
        <f t="shared" si="13"/>
        <v>471.85740000000004</v>
      </c>
      <c r="F60" s="10">
        <f t="shared" si="14"/>
        <v>486.83700000000005</v>
      </c>
      <c r="G60" s="20">
        <f t="shared" si="15"/>
        <v>374.49</v>
      </c>
      <c r="H60" s="20">
        <f t="shared" si="16"/>
        <v>486.83700000000005</v>
      </c>
    </row>
    <row r="61" spans="1:8" ht="15.75" x14ac:dyDescent="0.25">
      <c r="A61" s="7" t="s">
        <v>49</v>
      </c>
      <c r="B61" s="16">
        <v>1516.41</v>
      </c>
      <c r="C61" s="10">
        <v>374.49</v>
      </c>
      <c r="D61" s="10">
        <f t="shared" si="12"/>
        <v>449.38799999999998</v>
      </c>
      <c r="E61" s="10">
        <f t="shared" si="13"/>
        <v>471.85740000000004</v>
      </c>
      <c r="F61" s="10">
        <f t="shared" si="14"/>
        <v>486.83700000000005</v>
      </c>
      <c r="G61" s="20">
        <f t="shared" si="15"/>
        <v>374.49</v>
      </c>
      <c r="H61" s="20">
        <f t="shared" si="16"/>
        <v>486.83700000000005</v>
      </c>
    </row>
    <row r="62" spans="1:8" ht="15.75" x14ac:dyDescent="0.25">
      <c r="A62" s="7" t="s">
        <v>50</v>
      </c>
      <c r="B62" s="16">
        <v>1516.41</v>
      </c>
      <c r="C62" s="10">
        <v>374.49</v>
      </c>
      <c r="D62" s="10">
        <f t="shared" si="12"/>
        <v>449.38799999999998</v>
      </c>
      <c r="E62" s="10">
        <f t="shared" si="13"/>
        <v>471.85740000000004</v>
      </c>
      <c r="F62" s="10">
        <f t="shared" si="14"/>
        <v>486.83700000000005</v>
      </c>
      <c r="G62" s="20">
        <f t="shared" si="15"/>
        <v>374.49</v>
      </c>
      <c r="H62" s="20">
        <f t="shared" si="16"/>
        <v>486.83700000000005</v>
      </c>
    </row>
    <row r="63" spans="1:8" ht="15.75" x14ac:dyDescent="0.25">
      <c r="A63" s="7" t="s">
        <v>30</v>
      </c>
      <c r="B63" s="16">
        <v>1516.41</v>
      </c>
      <c r="C63" s="10">
        <v>209.82</v>
      </c>
      <c r="D63" s="10">
        <f t="shared" si="12"/>
        <v>251.78399999999999</v>
      </c>
      <c r="E63" s="10">
        <f t="shared" si="13"/>
        <v>264.3732</v>
      </c>
      <c r="F63" s="10">
        <f t="shared" si="14"/>
        <v>272.76600000000002</v>
      </c>
      <c r="G63" s="20">
        <f t="shared" si="15"/>
        <v>209.82</v>
      </c>
      <c r="H63" s="20">
        <f t="shared" si="16"/>
        <v>272.76600000000002</v>
      </c>
    </row>
    <row r="64" spans="1:8" ht="15.75" x14ac:dyDescent="0.25">
      <c r="A64" s="7" t="s">
        <v>51</v>
      </c>
      <c r="B64" s="16">
        <v>1516.41</v>
      </c>
      <c r="C64" s="10">
        <v>374.49</v>
      </c>
      <c r="D64" s="10">
        <f t="shared" si="12"/>
        <v>449.38799999999998</v>
      </c>
      <c r="E64" s="10">
        <f t="shared" si="13"/>
        <v>471.85740000000004</v>
      </c>
      <c r="F64" s="10">
        <f t="shared" si="14"/>
        <v>486.83700000000005</v>
      </c>
      <c r="G64" s="20">
        <f t="shared" si="15"/>
        <v>374.49</v>
      </c>
      <c r="H64" s="20">
        <f t="shared" si="16"/>
        <v>486.83700000000005</v>
      </c>
    </row>
    <row r="65" spans="1:8" ht="15.75" x14ac:dyDescent="0.25">
      <c r="A65" s="7" t="s">
        <v>31</v>
      </c>
      <c r="B65" s="16">
        <v>1516.41</v>
      </c>
      <c r="C65" s="10">
        <v>374.49</v>
      </c>
      <c r="D65" s="10">
        <f t="shared" si="12"/>
        <v>449.38799999999998</v>
      </c>
      <c r="E65" s="10">
        <f t="shared" si="13"/>
        <v>471.85740000000004</v>
      </c>
      <c r="F65" s="10">
        <f t="shared" si="14"/>
        <v>486.83700000000005</v>
      </c>
      <c r="G65" s="20">
        <f t="shared" si="15"/>
        <v>374.49</v>
      </c>
      <c r="H65" s="20">
        <f t="shared" si="16"/>
        <v>486.83700000000005</v>
      </c>
    </row>
  </sheetData>
  <mergeCells count="3">
    <mergeCell ref="J36:K36"/>
    <mergeCell ref="T4:U4"/>
    <mergeCell ref="G36:H36"/>
  </mergeCells>
  <phoneticPr fontId="2" type="noConversion"/>
  <pageMargins left="0.7" right="0.7" top="0.75" bottom="0.75" header="0.3" footer="0.3"/>
  <pageSetup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West</dc:creator>
  <cp:lastModifiedBy>Kim Rabener</cp:lastModifiedBy>
  <cp:lastPrinted>2026-03-24T12:38:48Z</cp:lastPrinted>
  <dcterms:created xsi:type="dcterms:W3CDTF">2026-03-05T14:04:15Z</dcterms:created>
  <dcterms:modified xsi:type="dcterms:W3CDTF">2026-04-08T14:28:22Z</dcterms:modified>
</cp:coreProperties>
</file>